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echia.MLLP2007\Interscambio 2\"/>
    </mc:Choice>
  </mc:AlternateContent>
  <xr:revisionPtr revIDLastSave="0" documentId="13_ncr:1_{CF74BEF6-1906-4FA7-B800-5594BD39F6F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ituazione contabile 2021" sheetId="1" r:id="rId1"/>
    <sheet name="stato patrimoniale 2021" sheetId="2" r:id="rId2"/>
    <sheet name="conto economico 2021" sheetId="6" r:id="rId3"/>
    <sheet name="sp pdf" sheetId="8" r:id="rId4"/>
    <sheet name="ce pdf" sheetId="9" r:id="rId5"/>
  </sheets>
  <definedNames>
    <definedName name="_xlnm._FilterDatabase" localSheetId="0" hidden="1">'situazione contabile 2021'!$A$1:$M$193</definedName>
  </definedNames>
  <calcPr calcId="191029"/>
  <pivotCaches>
    <pivotCache cacheId="6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2" l="1"/>
  <c r="J189" i="1" l="1"/>
  <c r="G189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G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J186" i="1"/>
</calcChain>
</file>

<file path=xl/sharedStrings.xml><?xml version="1.0" encoding="utf-8"?>
<sst xmlns="http://schemas.openxmlformats.org/spreadsheetml/2006/main" count="1680" uniqueCount="528">
  <si>
    <t>Conto</t>
  </si>
  <si>
    <t>Descrizione</t>
  </si>
  <si>
    <t>Cat. utente</t>
  </si>
  <si>
    <t>Tipo</t>
  </si>
  <si>
    <t>Mov.</t>
  </si>
  <si>
    <t>Saldo corrente</t>
  </si>
  <si>
    <t>Var. %</t>
  </si>
  <si>
    <t>Saldo 1° periodo</t>
  </si>
  <si>
    <t>050</t>
  </si>
  <si>
    <t>Immobilizzazioni immateriali</t>
  </si>
  <si>
    <t/>
  </si>
  <si>
    <t>A</t>
  </si>
  <si>
    <t>No</t>
  </si>
  <si>
    <t>050201025</t>
  </si>
  <si>
    <t>Software</t>
  </si>
  <si>
    <t>Sì</t>
  </si>
  <si>
    <t>050201525</t>
  </si>
  <si>
    <t>F.do amm. software</t>
  </si>
  <si>
    <t>05030</t>
  </si>
  <si>
    <t>Altre immobilizzazioni immateriali</t>
  </si>
  <si>
    <t>0503010</t>
  </si>
  <si>
    <t>Portale Sito Web</t>
  </si>
  <si>
    <t>0503050</t>
  </si>
  <si>
    <t>F.do amm.to Portale Sito Web</t>
  </si>
  <si>
    <t>060</t>
  </si>
  <si>
    <t>Immobilizzazioni materiali</t>
  </si>
  <si>
    <t>06010101510</t>
  </si>
  <si>
    <t>Fabbricato sede Milano</t>
  </si>
  <si>
    <t>06010101515</t>
  </si>
  <si>
    <t>Impianti uffici Immobile istituzionale</t>
  </si>
  <si>
    <t>06010101520</t>
  </si>
  <si>
    <t>Costi acquisto immobile istituzionale</t>
  </si>
  <si>
    <t>06015101010</t>
  </si>
  <si>
    <t>Impianti generici</t>
  </si>
  <si>
    <t>06015151010</t>
  </si>
  <si>
    <t>F.do amm. impianti generici</t>
  </si>
  <si>
    <t>06015151510</t>
  </si>
  <si>
    <t>F.do amm. impianti specifici</t>
  </si>
  <si>
    <t>06025101010</t>
  </si>
  <si>
    <t>Mobili e arredi e attrezz. ufficio</t>
  </si>
  <si>
    <t>06025101510</t>
  </si>
  <si>
    <t>Macchine ufficio elettriche</t>
  </si>
  <si>
    <t>06025101520</t>
  </si>
  <si>
    <t>Macchine ufficio</t>
  </si>
  <si>
    <t>06025102010</t>
  </si>
  <si>
    <t>Hardware office</t>
  </si>
  <si>
    <t>06025103515</t>
  </si>
  <si>
    <t>Attrezzature varie</t>
  </si>
  <si>
    <t>06025103530</t>
  </si>
  <si>
    <t>Telefono cellulare</t>
  </si>
  <si>
    <t>06025151010</t>
  </si>
  <si>
    <t>F.do amm. mobili e arredi</t>
  </si>
  <si>
    <t>06025151510</t>
  </si>
  <si>
    <t>F.do amm. macchine ufficio elettriche</t>
  </si>
  <si>
    <t>06025151520</t>
  </si>
  <si>
    <t>F.do amm. macchine ufficio</t>
  </si>
  <si>
    <t>06025153025</t>
  </si>
  <si>
    <t>F.do amm.to attrezzature varie</t>
  </si>
  <si>
    <t>06025153035</t>
  </si>
  <si>
    <t>F.do amm.to cellulare inf. 516.46</t>
  </si>
  <si>
    <t>060251555</t>
  </si>
  <si>
    <t>F.do amm. hardware office</t>
  </si>
  <si>
    <t>100</t>
  </si>
  <si>
    <t>Crediti</t>
  </si>
  <si>
    <t>100101003</t>
  </si>
  <si>
    <t>Crediti vs clienti entro es.succ.</t>
  </si>
  <si>
    <t>10030100610</t>
  </si>
  <si>
    <t>IRES</t>
  </si>
  <si>
    <t>10030100615</t>
  </si>
  <si>
    <t>IRAP</t>
  </si>
  <si>
    <t>100301021</t>
  </si>
  <si>
    <t>Depositi cauzionali</t>
  </si>
  <si>
    <t>100301027</t>
  </si>
  <si>
    <t>Crediti diversi verso altri</t>
  </si>
  <si>
    <t>100301030</t>
  </si>
  <si>
    <t>Credito verso ass. SAI polizza TFR</t>
  </si>
  <si>
    <t>100301031</t>
  </si>
  <si>
    <t>Credito verso ass. UNIPOL polizza TFR</t>
  </si>
  <si>
    <t>100301034</t>
  </si>
  <si>
    <t>Crediti v/INAIL</t>
  </si>
  <si>
    <t>100302091</t>
  </si>
  <si>
    <t>Anticipazioni 2021</t>
  </si>
  <si>
    <t>100302092</t>
  </si>
  <si>
    <t>Anticipazioni 2022</t>
  </si>
  <si>
    <t>100302093</t>
  </si>
  <si>
    <t>Anticipazioni 2023</t>
  </si>
  <si>
    <t>100302094</t>
  </si>
  <si>
    <t>WFO 2020</t>
  </si>
  <si>
    <t>1003030</t>
  </si>
  <si>
    <t>Fatture da emettere</t>
  </si>
  <si>
    <t>1003031</t>
  </si>
  <si>
    <t>Note di credito da emettere</t>
  </si>
  <si>
    <t>120</t>
  </si>
  <si>
    <t>Disponibilità liquide</t>
  </si>
  <si>
    <t>1201015</t>
  </si>
  <si>
    <t>Banca Popolare di Milano</t>
  </si>
  <si>
    <t>1201059</t>
  </si>
  <si>
    <t>Banca Sella</t>
  </si>
  <si>
    <t>1201062</t>
  </si>
  <si>
    <t>Carta credito Impronta - BPM</t>
  </si>
  <si>
    <t>1201064</t>
  </si>
  <si>
    <t>Carta di credito SELLA 3725</t>
  </si>
  <si>
    <t>1201067</t>
  </si>
  <si>
    <t>Paypal</t>
  </si>
  <si>
    <t>1202010</t>
  </si>
  <si>
    <t xml:space="preserve">Cassa contanti sede </t>
  </si>
  <si>
    <t>140</t>
  </si>
  <si>
    <t>Ratei e risconti attivi</t>
  </si>
  <si>
    <t>1401510</t>
  </si>
  <si>
    <t>Risconti attivi</t>
  </si>
  <si>
    <t>170</t>
  </si>
  <si>
    <t>Capitale</t>
  </si>
  <si>
    <t>P</t>
  </si>
  <si>
    <t>17010</t>
  </si>
  <si>
    <t>Fondo sociale</t>
  </si>
  <si>
    <t>230</t>
  </si>
  <si>
    <t>Altre Riserve</t>
  </si>
  <si>
    <t>23032</t>
  </si>
  <si>
    <t>Versamenti dei soci a fondo perduto</t>
  </si>
  <si>
    <t>280</t>
  </si>
  <si>
    <t>Altri fondi per rischi ed oneri</t>
  </si>
  <si>
    <t>28050</t>
  </si>
  <si>
    <t>Fondo per rischi</t>
  </si>
  <si>
    <t>300</t>
  </si>
  <si>
    <t>Trattamento fine rapporto</t>
  </si>
  <si>
    <t>30010</t>
  </si>
  <si>
    <t>F.do T.F.R. lavorat. subordinati</t>
  </si>
  <si>
    <t>360</t>
  </si>
  <si>
    <t>Debiti verso banche</t>
  </si>
  <si>
    <t>3601510</t>
  </si>
  <si>
    <t>Mutui ipotecari oltre es.succ.</t>
  </si>
  <si>
    <t>390</t>
  </si>
  <si>
    <t>Debiti verso fornitori</t>
  </si>
  <si>
    <t>3901010</t>
  </si>
  <si>
    <t>Fornitori beni e servizi</t>
  </si>
  <si>
    <t>3901015</t>
  </si>
  <si>
    <t>Fatt/NC da ricevere</t>
  </si>
  <si>
    <t>440</t>
  </si>
  <si>
    <t>Debiti tributari</t>
  </si>
  <si>
    <t>440101010</t>
  </si>
  <si>
    <t>IRE / IRES - Saldo</t>
  </si>
  <si>
    <t>440101015</t>
  </si>
  <si>
    <t>IRAP - Saldo</t>
  </si>
  <si>
    <t>440101510</t>
  </si>
  <si>
    <t xml:space="preserve">Erario c.to IVA </t>
  </si>
  <si>
    <t>440101520</t>
  </si>
  <si>
    <t>Erario conto IVA intra (registro 5)</t>
  </si>
  <si>
    <t>440101590</t>
  </si>
  <si>
    <t>Erario c.to IVA anno precedente compensa</t>
  </si>
  <si>
    <t>440102010</t>
  </si>
  <si>
    <t>Erario c.to rit.IRPEF dipendenti e addiz</t>
  </si>
  <si>
    <t>440102015</t>
  </si>
  <si>
    <t>Erario c.to rit.IRPEF/IRES prof./collab.</t>
  </si>
  <si>
    <t>440102027</t>
  </si>
  <si>
    <t>Erario 1713</t>
  </si>
  <si>
    <t>440102028</t>
  </si>
  <si>
    <t>Debiti IMU</t>
  </si>
  <si>
    <t>450</t>
  </si>
  <si>
    <t>Debiti vs istituti di previd.e sicurezz.</t>
  </si>
  <si>
    <t>450090</t>
  </si>
  <si>
    <t>Debiti INPS su 14ma</t>
  </si>
  <si>
    <t>4501010</t>
  </si>
  <si>
    <t>Debiti vs INPS dipendenti</t>
  </si>
  <si>
    <t>4501021</t>
  </si>
  <si>
    <t>Debiti altri enti previdenziali</t>
  </si>
  <si>
    <t>450105</t>
  </si>
  <si>
    <t>Debiti vs Inps su ferie permessi maturat</t>
  </si>
  <si>
    <t>460</t>
  </si>
  <si>
    <t>Altri debiti</t>
  </si>
  <si>
    <t>4601020090</t>
  </si>
  <si>
    <t>Debiti v/dipendenti per 14ma</t>
  </si>
  <si>
    <t>460102010</t>
  </si>
  <si>
    <t>Dipendenti/collab. c.to retribuzioni</t>
  </si>
  <si>
    <t>46010205</t>
  </si>
  <si>
    <t>Debiti verso dip. per maturazione ferie</t>
  </si>
  <si>
    <t>460103055</t>
  </si>
  <si>
    <t>Anticipi quote anno successivo</t>
  </si>
  <si>
    <t>460103057</t>
  </si>
  <si>
    <t>IBO Anticipo quote anno successivo</t>
  </si>
  <si>
    <t>600</t>
  </si>
  <si>
    <t>Ricavi</t>
  </si>
  <si>
    <t>R</t>
  </si>
  <si>
    <t>6001050</t>
  </si>
  <si>
    <t>Quote associative SIDO</t>
  </si>
  <si>
    <t>6001051</t>
  </si>
  <si>
    <t>Quote IBO</t>
  </si>
  <si>
    <t>6001052</t>
  </si>
  <si>
    <t>Quote iscrizione SIDO</t>
  </si>
  <si>
    <t>6001054</t>
  </si>
  <si>
    <t>Contributo a fondo perduto</t>
  </si>
  <si>
    <t>6001516</t>
  </si>
  <si>
    <t>2020 - Iscrizioni 51 Congresso FI ricavi</t>
  </si>
  <si>
    <t>6001519</t>
  </si>
  <si>
    <t>2020 - Espositori 51 Congresso SIDO</t>
  </si>
  <si>
    <t>6001521</t>
  </si>
  <si>
    <t>2021 - Iscrizioni Spring NA ricavi</t>
  </si>
  <si>
    <t>6001522</t>
  </si>
  <si>
    <t>2021 - Iscrizioni Congresso FI ricavi</t>
  </si>
  <si>
    <t>6001523</t>
  </si>
  <si>
    <t>2021 - Espositori Spring NA ricavi</t>
  </si>
  <si>
    <t>6001524</t>
  </si>
  <si>
    <t>2021 - Espositori e Sponsor Firenze</t>
  </si>
  <si>
    <t>6001550</t>
  </si>
  <si>
    <t>Abbuoni ed arrotondamenti</t>
  </si>
  <si>
    <t>640</t>
  </si>
  <si>
    <t>Altri ricavi e proventi</t>
  </si>
  <si>
    <t>6401233</t>
  </si>
  <si>
    <t>Sopravvenienze attive ordinarie</t>
  </si>
  <si>
    <t>6401252</t>
  </si>
  <si>
    <t>Ricavi diversi</t>
  </si>
  <si>
    <t>690</t>
  </si>
  <si>
    <t>Costi per servizi</t>
  </si>
  <si>
    <t>C</t>
  </si>
  <si>
    <t>69003444</t>
  </si>
  <si>
    <t>FAD - Formazione a distanza</t>
  </si>
  <si>
    <t>6900351</t>
  </si>
  <si>
    <t>Rivista e campagne editoriali</t>
  </si>
  <si>
    <t>6900353</t>
  </si>
  <si>
    <t>Spese trasferta Consiglio Direttivo</t>
  </si>
  <si>
    <t>6900357</t>
  </si>
  <si>
    <t>Partecipazioni internazionali</t>
  </si>
  <si>
    <t>6900358</t>
  </si>
  <si>
    <t>FEO CIC ed associazioni</t>
  </si>
  <si>
    <t>6900359</t>
  </si>
  <si>
    <t>Pio Riv progress in orthod</t>
  </si>
  <si>
    <t>6900360</t>
  </si>
  <si>
    <t>Collegio docenti</t>
  </si>
  <si>
    <t>6900365</t>
  </si>
  <si>
    <t>manutenzione immobile istituzionale</t>
  </si>
  <si>
    <t>6900607</t>
  </si>
  <si>
    <t>2020 - Spring VR Costi</t>
  </si>
  <si>
    <t>6900608</t>
  </si>
  <si>
    <t>2020 - 51 Congresso FI Costi</t>
  </si>
  <si>
    <t>6900611</t>
  </si>
  <si>
    <t>2020 - Webinar costi</t>
  </si>
  <si>
    <t>6900612</t>
  </si>
  <si>
    <t>2020 - Study Club</t>
  </si>
  <si>
    <t>6900614</t>
  </si>
  <si>
    <t>2021 - Study Club costi</t>
  </si>
  <si>
    <t>6900654</t>
  </si>
  <si>
    <t>Costi relativi a Napoli 2021</t>
  </si>
  <si>
    <t>6900656</t>
  </si>
  <si>
    <t>Costi relativi a E.C.M.</t>
  </si>
  <si>
    <t>6900662</t>
  </si>
  <si>
    <t>Costi relativi a  Firenze 2021</t>
  </si>
  <si>
    <t>69006703</t>
  </si>
  <si>
    <t>Congresso di Medicina Legale</t>
  </si>
  <si>
    <t>6901205</t>
  </si>
  <si>
    <t>Corriere Nazionale ed Internazionale</t>
  </si>
  <si>
    <t>6901270</t>
  </si>
  <si>
    <t>Spese certificazione qualità</t>
  </si>
  <si>
    <t>6901275</t>
  </si>
  <si>
    <t>Spese sostenute Dec. 81 Sicurez sul Lavo</t>
  </si>
  <si>
    <t>690151025</t>
  </si>
  <si>
    <t>Canoni periodici di manut. altri beni</t>
  </si>
  <si>
    <t>690151525</t>
  </si>
  <si>
    <t>Spese manutenz. altri beni deducibili</t>
  </si>
  <si>
    <t>690182010</t>
  </si>
  <si>
    <t>Consulenze legali</t>
  </si>
  <si>
    <t>690182025</t>
  </si>
  <si>
    <t>Consulenza fiscale e societaria</t>
  </si>
  <si>
    <t>690182030</t>
  </si>
  <si>
    <t>Gestione paghe e contributi</t>
  </si>
  <si>
    <t>690182049</t>
  </si>
  <si>
    <t>Revisore dei conti esterno</t>
  </si>
  <si>
    <t>690182050</t>
  </si>
  <si>
    <t>Consulenze varie</t>
  </si>
  <si>
    <t>690182520</t>
  </si>
  <si>
    <t>Spese e servizi bancari (non finanziari)</t>
  </si>
  <si>
    <t>690182523</t>
  </si>
  <si>
    <t>Commissioni Paypal</t>
  </si>
  <si>
    <t>690241003</t>
  </si>
  <si>
    <t>Somministrazione energia elettrica</t>
  </si>
  <si>
    <t>690241006</t>
  </si>
  <si>
    <t>Spese telefoni/fax</t>
  </si>
  <si>
    <t>690241013</t>
  </si>
  <si>
    <t>Spese manutenzione e nolo sito web</t>
  </si>
  <si>
    <t>690241015</t>
  </si>
  <si>
    <t>Spese postali e bollati</t>
  </si>
  <si>
    <t>690241027</t>
  </si>
  <si>
    <t>Spese riscaldamento</t>
  </si>
  <si>
    <t>690241518</t>
  </si>
  <si>
    <t>Assicurazione per responsabilità civile</t>
  </si>
  <si>
    <t>690241525</t>
  </si>
  <si>
    <t>Assicurazione sede</t>
  </si>
  <si>
    <t>6902420052</t>
  </si>
  <si>
    <t>Buoni pasto dipendenti</t>
  </si>
  <si>
    <t>690242010</t>
  </si>
  <si>
    <t>Servizi di pulizia uffici</t>
  </si>
  <si>
    <t>690242021</t>
  </si>
  <si>
    <t>Spese generali sede</t>
  </si>
  <si>
    <t>690242022</t>
  </si>
  <si>
    <t>Assistenza/Consulenza informatica</t>
  </si>
  <si>
    <t>690242024</t>
  </si>
  <si>
    <t>campagna promozione immagine</t>
  </si>
  <si>
    <t>690242025</t>
  </si>
  <si>
    <t>Corsi di Formazione</t>
  </si>
  <si>
    <t>6903310</t>
  </si>
  <si>
    <t>Spese viaggio</t>
  </si>
  <si>
    <t>6903315</t>
  </si>
  <si>
    <t>Spese vitto e alloggio</t>
  </si>
  <si>
    <t>6903320</t>
  </si>
  <si>
    <t>Spese di rappresentanza</t>
  </si>
  <si>
    <t>700</t>
  </si>
  <si>
    <t>Costi per godimento beni di terzi</t>
  </si>
  <si>
    <t>7001020</t>
  </si>
  <si>
    <t>Spese condominiali</t>
  </si>
  <si>
    <t>7004030</t>
  </si>
  <si>
    <t>Costi periodici licenza d'uso software</t>
  </si>
  <si>
    <t>7004050</t>
  </si>
  <si>
    <t>Noleggio macchine ufficio</t>
  </si>
  <si>
    <t>710</t>
  </si>
  <si>
    <t>Costi per il personale</t>
  </si>
  <si>
    <t>7101010</t>
  </si>
  <si>
    <t>Retribuzione del personale dipendente</t>
  </si>
  <si>
    <t>7101020</t>
  </si>
  <si>
    <t>Arrotondamento su restribuzioni</t>
  </si>
  <si>
    <t>7101510</t>
  </si>
  <si>
    <t>Oneri sociali personale</t>
  </si>
  <si>
    <t>7101515</t>
  </si>
  <si>
    <t>INPS</t>
  </si>
  <si>
    <t>7101520</t>
  </si>
  <si>
    <t>INAIL</t>
  </si>
  <si>
    <t>7102010</t>
  </si>
  <si>
    <t>T.F.R. personale accantonato</t>
  </si>
  <si>
    <t>7103028</t>
  </si>
  <si>
    <t>Oneri diversi di gestione</t>
  </si>
  <si>
    <t>720</t>
  </si>
  <si>
    <t>Ammortamenti e svalutazioni</t>
  </si>
  <si>
    <t>7201060</t>
  </si>
  <si>
    <t>Amm.to software</t>
  </si>
  <si>
    <t>720151050</t>
  </si>
  <si>
    <t>Amm.to mobili e arredi</t>
  </si>
  <si>
    <t>720151051</t>
  </si>
  <si>
    <t>Amm.to macchine ufficio elettroniche</t>
  </si>
  <si>
    <t>720151058</t>
  </si>
  <si>
    <t>Amm.to macchine ufficio</t>
  </si>
  <si>
    <t>720151059</t>
  </si>
  <si>
    <t>Amm.to hardware office</t>
  </si>
  <si>
    <t>760</t>
  </si>
  <si>
    <t>760102515</t>
  </si>
  <si>
    <t>Tassa smaltimento rifiuti</t>
  </si>
  <si>
    <t>760103510</t>
  </si>
  <si>
    <t xml:space="preserve">Altre imposte e tasse </t>
  </si>
  <si>
    <t>76020025</t>
  </si>
  <si>
    <t>Multe e ammende</t>
  </si>
  <si>
    <t>76020030</t>
  </si>
  <si>
    <t>Penalità contrattuali</t>
  </si>
  <si>
    <t>76020040</t>
  </si>
  <si>
    <t>Abbuoni passivi non compresi nei ricavi</t>
  </si>
  <si>
    <t>76020050</t>
  </si>
  <si>
    <t>Erogazioni liberali</t>
  </si>
  <si>
    <t>76020080</t>
  </si>
  <si>
    <t>Cancelleria, stampati e materiale d'uffi</t>
  </si>
  <si>
    <t>76020085</t>
  </si>
  <si>
    <t>Omaggi a terzi &gt; Euro 25,82</t>
  </si>
  <si>
    <t>76020100</t>
  </si>
  <si>
    <t>IMU</t>
  </si>
  <si>
    <t>76020105</t>
  </si>
  <si>
    <t>Sopravvenienze passive ordinarie</t>
  </si>
  <si>
    <t>76020122</t>
  </si>
  <si>
    <t>costi non deducibili</t>
  </si>
  <si>
    <t>76020125</t>
  </si>
  <si>
    <t>TASI</t>
  </si>
  <si>
    <t>840</t>
  </si>
  <si>
    <t>Proventi diversi dai precedenti</t>
  </si>
  <si>
    <t>8401525</t>
  </si>
  <si>
    <t>Interessi su altri crediti</t>
  </si>
  <si>
    <t>850</t>
  </si>
  <si>
    <t>Interessi ed altri oneri finanziari</t>
  </si>
  <si>
    <t>85015015</t>
  </si>
  <si>
    <t>Interessi su mutui</t>
  </si>
  <si>
    <t>85015053</t>
  </si>
  <si>
    <t xml:space="preserve">Interessi passivi su depositi bancari </t>
  </si>
  <si>
    <t>85015091</t>
  </si>
  <si>
    <t>interessi passivi indeducibili</t>
  </si>
  <si>
    <t>900</t>
  </si>
  <si>
    <t>Imposte correnti</t>
  </si>
  <si>
    <t>90010</t>
  </si>
  <si>
    <t>90015</t>
  </si>
  <si>
    <t xml:space="preserve"> </t>
  </si>
  <si>
    <t>STATO PATRIMONIALE</t>
  </si>
  <si>
    <t>Attività</t>
  </si>
  <si>
    <t>Passività</t>
  </si>
  <si>
    <t>Utile d'esercizio</t>
  </si>
  <si>
    <t>CONTO ECONOMICO</t>
  </si>
  <si>
    <t>Costi</t>
  </si>
  <si>
    <t>Utile (Perdita) d'esercizio</t>
  </si>
  <si>
    <t>01 immobilizzazioni immateriali nette</t>
  </si>
  <si>
    <t>03 Crediti v/clienti</t>
  </si>
  <si>
    <t>03 Crediti v/Erario</t>
  </si>
  <si>
    <t>03 Altri crediti</t>
  </si>
  <si>
    <t>03 Crediti v/INAIL</t>
  </si>
  <si>
    <t>03 Anticipi eventi futuri</t>
  </si>
  <si>
    <t>04 Banca Popolare di Milano</t>
  </si>
  <si>
    <t>04 Banca Sella</t>
  </si>
  <si>
    <t>04 Paypal</t>
  </si>
  <si>
    <t>04 Cassa</t>
  </si>
  <si>
    <t>05 Risconti attivi</t>
  </si>
  <si>
    <t>A IMMOBILIZZAZIONI</t>
  </si>
  <si>
    <t>B CREDITI</t>
  </si>
  <si>
    <t>C LIQUIDITA'</t>
  </si>
  <si>
    <t>D RISCONTI ATTIVI</t>
  </si>
  <si>
    <t>06 Fondo patrimoniale</t>
  </si>
  <si>
    <t>ATTTIVITA'</t>
  </si>
  <si>
    <t>PASSIVITA'</t>
  </si>
  <si>
    <t>06 Avanzo/Disavanzo di gestione</t>
  </si>
  <si>
    <t>E PATRIMONIO NETTO</t>
  </si>
  <si>
    <t>06 Altre riserve</t>
  </si>
  <si>
    <t>F DEBITI A LUNGO TERMINE</t>
  </si>
  <si>
    <t>07 Trattamento di fine rapporto</t>
  </si>
  <si>
    <t>G FONDO PER RISCHI</t>
  </si>
  <si>
    <t>08 Fondo per rischi</t>
  </si>
  <si>
    <t>09 Mutuo esigibile entro esercizio</t>
  </si>
  <si>
    <t>03 Debiti tributari</t>
  </si>
  <si>
    <t>03 Debiti v/INPS per contributi</t>
  </si>
  <si>
    <t>03 Debiti v/Personale dipendente</t>
  </si>
  <si>
    <t>03 Altri debiti</t>
  </si>
  <si>
    <t>ATT-PASS</t>
  </si>
  <si>
    <t>VOCE BILANCIO</t>
  </si>
  <si>
    <t>CATEGORIA BILANCIO</t>
  </si>
  <si>
    <t>Etichette di riga</t>
  </si>
  <si>
    <t>Totale complessivo</t>
  </si>
  <si>
    <t>2021 IMPORTO OK</t>
  </si>
  <si>
    <t>2020 IMPORTO OK</t>
  </si>
  <si>
    <t>Somma di 2021 IMPORTO OK</t>
  </si>
  <si>
    <t>Somma di 2020 IMPORTO OK</t>
  </si>
  <si>
    <t>02 immobilizzazioni materiali nette</t>
  </si>
  <si>
    <t>03 Debiti v/fornitori</t>
  </si>
  <si>
    <t>Immobilizzazioni materiali nette</t>
  </si>
  <si>
    <t>Crediti v/Erario</t>
  </si>
  <si>
    <t>Fondo patrimoniale</t>
  </si>
  <si>
    <t>Altre riserve</t>
  </si>
  <si>
    <t>Trattamento di fine rapporto</t>
  </si>
  <si>
    <t>Debiti v/fornitori</t>
  </si>
  <si>
    <t>B spese del personale</t>
  </si>
  <si>
    <t>A ricavi istituzionali</t>
  </si>
  <si>
    <t>Quote associative</t>
  </si>
  <si>
    <t>Quote iscrizione Sido</t>
  </si>
  <si>
    <t>RICAVI</t>
  </si>
  <si>
    <t>COSTI</t>
  </si>
  <si>
    <t>Iscrizioni 51 Congresso FI 2020</t>
  </si>
  <si>
    <t>Webinar 2020</t>
  </si>
  <si>
    <t>Espositori 51 Congresso SIDO 2020</t>
  </si>
  <si>
    <t>Iscrizioni Spring NA 2021</t>
  </si>
  <si>
    <t>Iscrizioni Congresso FI 2021</t>
  </si>
  <si>
    <t>Espositori Spring NA 2021</t>
  </si>
  <si>
    <t>Espositori e Sponsor 2021</t>
  </si>
  <si>
    <t>B ricavi commerciali</t>
  </si>
  <si>
    <t>Interessi attivi bancari e diversi</t>
  </si>
  <si>
    <t>D proventi straordinari</t>
  </si>
  <si>
    <t>Sopravvenienze attive istituzionali</t>
  </si>
  <si>
    <t>Ricavi diversi commerciali</t>
  </si>
  <si>
    <t>Spese immobile istituzionale</t>
  </si>
  <si>
    <t>Spese telefoniche e cellulari</t>
  </si>
  <si>
    <t>Spese energia elettrica</t>
  </si>
  <si>
    <t>Spese postali</t>
  </si>
  <si>
    <t>Pulizia uffici</t>
  </si>
  <si>
    <t>Promozione immagine</t>
  </si>
  <si>
    <t>Cancelleria e stampati</t>
  </si>
  <si>
    <t>Minusvalenze e sopravvenienze</t>
  </si>
  <si>
    <t>Costi FAD</t>
  </si>
  <si>
    <t>Congresso Medicina legale</t>
  </si>
  <si>
    <t>Congresso 2020</t>
  </si>
  <si>
    <t>Costi spring meeting Sido 2020</t>
  </si>
  <si>
    <t>Consulenze amm.ve, legali e notarili</t>
  </si>
  <si>
    <t>Stipendi</t>
  </si>
  <si>
    <t>Contributi</t>
  </si>
  <si>
    <t>TFR</t>
  </si>
  <si>
    <t>Oneri straordinari dipendenti</t>
  </si>
  <si>
    <t>Formazione, selezione personale e buoni pasto</t>
  </si>
  <si>
    <t>Rivista Progress in Orthodontics (PIO)</t>
  </si>
  <si>
    <t>FEO associazioni</t>
  </si>
  <si>
    <t>Trasferte consiglio direttivo</t>
  </si>
  <si>
    <t>Amm.to immobilizzazioni immateriali</t>
  </si>
  <si>
    <t>Amm.to immobilizzazioni materiali</t>
  </si>
  <si>
    <t>Commissioni e spese bancarie</t>
  </si>
  <si>
    <t>Aggiornamento rete informatica e web - licenze software</t>
  </si>
  <si>
    <t>Interessi passivi</t>
  </si>
  <si>
    <t>Altre spese generali, IRAP e IRES</t>
  </si>
  <si>
    <t>Study club</t>
  </si>
  <si>
    <t>C Proventi finanziari</t>
  </si>
  <si>
    <t>A spese generali istituzionali</t>
  </si>
  <si>
    <t>C Editoria</t>
  </si>
  <si>
    <t>D Altre spese istituzionali</t>
  </si>
  <si>
    <t>E ammortamenti</t>
  </si>
  <si>
    <t>F oneri finanziari</t>
  </si>
  <si>
    <t>G Oneri straordinari</t>
  </si>
  <si>
    <t>H Costi commerciali</t>
  </si>
  <si>
    <t>SIDO</t>
  </si>
  <si>
    <t>Società Italiana di Ortodonzia</t>
  </si>
  <si>
    <t>Milano – Via Gaggia, 1</t>
  </si>
  <si>
    <t>Bilancio 2021</t>
  </si>
  <si>
    <t>02 COSTI</t>
  </si>
  <si>
    <t>01 RICAVI</t>
  </si>
  <si>
    <t xml:space="preserve"> Proventi finanziari</t>
  </si>
  <si>
    <t xml:space="preserve"> Editoria</t>
  </si>
  <si>
    <t xml:space="preserve"> Altre spese istituzionali</t>
  </si>
  <si>
    <t xml:space="preserve"> Oneri straordinari</t>
  </si>
  <si>
    <t xml:space="preserve"> Costi commerciali</t>
  </si>
  <si>
    <t xml:space="preserve"> Spese generali istituzionali</t>
  </si>
  <si>
    <t>Spese del personale</t>
  </si>
  <si>
    <t xml:space="preserve"> Ammortamenti</t>
  </si>
  <si>
    <t>Oneri finanziari</t>
  </si>
  <si>
    <t>Ricavi istituzionali</t>
  </si>
  <si>
    <t>Ricavi commerciali</t>
  </si>
  <si>
    <t xml:space="preserve"> Proventi straordinari</t>
  </si>
  <si>
    <t>IMMOBILIZZAZIONI</t>
  </si>
  <si>
    <t>CREDITI</t>
  </si>
  <si>
    <t>LIQUIDITA'</t>
  </si>
  <si>
    <t>RISCONTI ATTIVI</t>
  </si>
  <si>
    <t xml:space="preserve"> Immobilizzazioni immateriali nette</t>
  </si>
  <si>
    <t>Anticipi eventi futuri</t>
  </si>
  <si>
    <t>Altri crediti</t>
  </si>
  <si>
    <t>Crediti v/clienti</t>
  </si>
  <si>
    <t>Cassa</t>
  </si>
  <si>
    <t>Avanzo/Disavanzo di gestione</t>
  </si>
  <si>
    <t>Debiti v/INPS per contributi</t>
  </si>
  <si>
    <t>Debiti v/Personale dipendente</t>
  </si>
  <si>
    <t>Mutuo esigibile entro esercizio</t>
  </si>
  <si>
    <t>PATRIMONIO NETTO</t>
  </si>
  <si>
    <t>DEBITI A LUNGO TERMINE</t>
  </si>
  <si>
    <t>FONDO PER RISCHI</t>
  </si>
  <si>
    <t>DEBITI A BREVE TERMINE</t>
  </si>
  <si>
    <t>H DEBITI A BREVE TERMINE</t>
  </si>
  <si>
    <t>Espositori e Sponsor Firenze 2021</t>
  </si>
  <si>
    <t>Espositori Spring Napoli 2021</t>
  </si>
  <si>
    <t xml:space="preserve">Espositori e Sponsor Firenze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</si>
</sst>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Tahoma-Bold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43" fontId="3" fillId="2" borderId="0" xfId="1" applyFont="1" applyFill="1"/>
    <xf numFmtId="43" fontId="3" fillId="2" borderId="0" xfId="1" applyFont="1" applyFill="1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 applyFill="1"/>
    <xf numFmtId="43" fontId="0" fillId="0" borderId="0" xfId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4" fontId="4" fillId="3" borderId="1" xfId="0" applyNumberFormat="1" applyFont="1" applyFill="1" applyBorder="1"/>
    <xf numFmtId="0" fontId="4" fillId="0" borderId="1" xfId="0" applyFont="1" applyBorder="1" applyAlignment="1">
      <alignment horizontal="left" indent="1"/>
    </xf>
    <xf numFmtId="4" fontId="4" fillId="0" borderId="1" xfId="0" applyNumberFormat="1" applyFont="1" applyBorder="1"/>
    <xf numFmtId="0" fontId="1" fillId="0" borderId="1" xfId="0" applyFont="1" applyBorder="1" applyAlignment="1">
      <alignment horizontal="left" indent="2"/>
    </xf>
    <xf numFmtId="4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3">
    <cellStyle name="Migliaia" xfId="1" builtinId="3"/>
    <cellStyle name="Migliaia 2" xfId="2" xr:uid="{DE04E0DE-9A6E-400D-A1DE-58E8FAABFE22}"/>
    <cellStyle name="Normale" xfId="0" builtinId="0"/>
  </cellStyles>
  <dxfs count="1">
    <dxf>
      <fill>
        <patternFill patternType="none">
          <bgColor auto="1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ssandro Sechi" refreshedDate="44757.682061574073" createdVersion="6" refreshedVersion="6" minRefreshableVersion="3" recordCount="193" xr:uid="{EC562E5F-7CFF-4249-A15E-78BC37A56E4B}">
  <cacheSource type="worksheet">
    <worksheetSource ref="A1:M1048576" sheet="situazione contabile 2021"/>
  </cacheSource>
  <cacheFields count="13">
    <cacheField name="Conto" numFmtId="0">
      <sharedItems containsBlank="1"/>
    </cacheField>
    <cacheField name="Descrizione" numFmtId="0">
      <sharedItems containsBlank="1"/>
    </cacheField>
    <cacheField name="Cat. utente" numFmtId="0">
      <sharedItems containsBlank="1"/>
    </cacheField>
    <cacheField name="Tipo" numFmtId="0">
      <sharedItems containsBlank="1"/>
    </cacheField>
    <cacheField name="Mov." numFmtId="0">
      <sharedItems containsBlank="1" count="4">
        <s v="No"/>
        <s v="Sì"/>
        <s v=""/>
        <m/>
      </sharedItems>
    </cacheField>
    <cacheField name="Saldo corrente" numFmtId="43">
      <sharedItems containsString="0" containsBlank="1" containsNumber="1" minValue="-173087.61" maxValue="2215763.86"/>
    </cacheField>
    <cacheField name="2021 IMPORTO OK" numFmtId="43">
      <sharedItems containsString="0" containsBlank="1" containsNumber="1" minValue="-1374715.79" maxValue="1701465.24"/>
    </cacheField>
    <cacheField name="Var. %" numFmtId="0">
      <sharedItems containsString="0" containsBlank="1" containsNumber="1" minValue="-575.84" maxValue="9454.34"/>
    </cacheField>
    <cacheField name="Saldo 1° periodo" numFmtId="43">
      <sharedItems containsString="0" containsBlank="1" containsNumber="1" minValue="-147310.76" maxValue="1624025.95"/>
    </cacheField>
    <cacheField name="2020 IMPORTO OK" numFmtId="43">
      <sharedItems containsString="0" containsBlank="1" containsNumber="1" minValue="-938611.94" maxValue="806801.65"/>
    </cacheField>
    <cacheField name="VOCE BILANCIO" numFmtId="0">
      <sharedItems containsBlank="1" count="78">
        <m/>
        <s v="01 immobilizzazioni immateriali nette"/>
        <s v="02 immobilizzazioni materiali nette"/>
        <s v="03 Crediti v/clienti"/>
        <s v="03 Crediti v/Erario"/>
        <s v="03 Altri crediti"/>
        <s v="03 Crediti v/INAIL"/>
        <s v="03 Anticipi eventi futuri"/>
        <s v="04 Banca Popolare di Milano"/>
        <s v="04 Banca Sella"/>
        <s v="04 Paypal"/>
        <s v="04 Cassa"/>
        <s v="05 Risconti attivi"/>
        <s v="06 Fondo patrimoniale"/>
        <s v="06 Altre riserve"/>
        <s v="08 Fondo per rischi"/>
        <s v="07 Trattamento di fine rapporto"/>
        <s v="09 Mutuo esigibile entro esercizio"/>
        <s v="03 Debiti v/fornitori"/>
        <s v="03 Debiti tributari"/>
        <s v="03 Debiti v/INPS per contributi"/>
        <s v="03 Debiti v/Personale dipendente"/>
        <s v="03 Altri debiti"/>
        <s v="Quote associative"/>
        <s v="Quote IBO"/>
        <s v="Quote iscrizione Sido"/>
        <s v="Contributo a fondo perduto"/>
        <s v="Iscrizioni 51 Congresso FI 2020"/>
        <s v="Espositori 51 Congresso SIDO 2020"/>
        <s v="Iscrizioni Spring NA 2021"/>
        <s v="Iscrizioni Congresso FI 2021"/>
        <s v="Espositori Spring NA 2021"/>
        <s v="Espositori e Sponsor 2021"/>
        <s v="Abbuoni ed arrotondamenti"/>
        <s v="Sopravvenienze attive istituzionali"/>
        <s v="Ricavi diversi commerciali"/>
        <s v="Costi FAD"/>
        <s v="Rivista e campagne editoriali"/>
        <s v="Trasferte consiglio direttivo"/>
        <s v="Partecipazioni internazionali"/>
        <s v="FEO associazioni"/>
        <s v="Rivista Progress in Orthodontics (PIO)"/>
        <s v="Collegio docenti"/>
        <s v="Spese immobile istituzionale"/>
        <s v="Costi spring meeting Sido 2020"/>
        <s v="Congresso 2020"/>
        <s v="Webinar 2020"/>
        <s v="Study club"/>
        <s v="Costi relativi a Napoli 2021"/>
        <s v="Costi relativi a E.C.M."/>
        <s v="Costi relativi a  Firenze 2021"/>
        <s v="Congresso Medicina legale"/>
        <s v="Corriere Nazionale ed Internazionale"/>
        <s v="Altre spese generali, IRAP e IRES"/>
        <s v="Consulenze amm.ve, legali e notarili"/>
        <s v="Commissioni e spese bancarie"/>
        <s v="Commissioni Paypal"/>
        <s v="Spese energia elettrica"/>
        <s v="Spese telefoniche e cellulari"/>
        <s v="Aggiornamento rete informatica e web - licenze software"/>
        <s v="Spese postali"/>
        <s v="Formazione, selezione personale e buoni pasto"/>
        <s v="Pulizia uffici"/>
        <s v="Promozione immagine"/>
        <s v="Stipendi"/>
        <s v="Oneri straordinari dipendenti"/>
        <s v="Contributi"/>
        <s v="TFR"/>
        <s v="Amm.to immobilizzazioni immateriali"/>
        <s v="Amm.to immobilizzazioni materiali"/>
        <s v="Abbuoni passivi non compresi nei ricavi"/>
        <s v="Cancelleria e stampati"/>
        <s v="Minusvalenze e sopravvenienze"/>
        <s v="Interessi attivi bancari e diversi"/>
        <s v="Interessi passivi"/>
        <s v="06 Avanzo/Disavanzo di gestione"/>
        <s v="02 immobilizzazioni immateriali nette" u="1"/>
        <s v="04 Carta prepagata" u="1"/>
      </sharedItems>
    </cacheField>
    <cacheField name="CATEGORIA BILANCIO" numFmtId="0">
      <sharedItems containsBlank="1" count="31">
        <m/>
        <s v="A IMMOBILIZZAZIONI"/>
        <s v="B CREDITI"/>
        <s v="C LIQUIDITA'"/>
        <s v="D RISCONTI ATTIVI"/>
        <s v="E PATRIMONIO NETTO"/>
        <s v="G FONDO PER RISCHI"/>
        <s v="F DEBITI A LUNGO TERMINE"/>
        <s v="H DEBITI A BREVE TERMINE"/>
        <s v="A ricavi istituzionali"/>
        <s v="B ricavi commerciali"/>
        <s v="D proventi straordinari"/>
        <s v="H Costi commerciali"/>
        <s v="C Editoria"/>
        <s v="D Altre spese istituzionali"/>
        <s v="A spese generali istituzionali"/>
        <s v="F oneri finanziari"/>
        <s v="B spese del personale"/>
        <s v="E ammortamenti"/>
        <s v="G Oneri straordinari"/>
        <s v="C Proventi finanziari"/>
        <s v="H DEBITI A BREVE" u="1"/>
        <s v="Oneri straordinari" u="1"/>
        <s v="B ammortamenti" u="1"/>
        <s v="B oneri finanziari" u="1"/>
        <s v="C Provnti finanziari" u="1"/>
        <s v="B spese generali istituzionali" u="1"/>
        <s v="B Costi commerciali" u="1"/>
        <s v="B Editoria" u="1"/>
        <s v="B oneri straordinari" u="1"/>
        <s v="B Altre spese istituzionali" u="1"/>
      </sharedItems>
    </cacheField>
    <cacheField name="ATT-PASS" numFmtId="0">
      <sharedItems containsBlank="1" count="7">
        <m/>
        <s v="ATTTIVITA'"/>
        <s v="PASSIVITA'"/>
        <s v="01 RICAVI"/>
        <s v="02 COSTI"/>
        <s v="RICAVI" u="1"/>
        <s v="COST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">
  <r>
    <s v="050"/>
    <s v="Immobilizzazioni immateriali"/>
    <s v=""/>
    <s v="A"/>
    <x v="0"/>
    <n v="12434.35"/>
    <n v="12434.35"/>
    <n v="-11.14"/>
    <n v="13993.69"/>
    <n v="13993.69"/>
    <x v="0"/>
    <x v="0"/>
    <x v="0"/>
  </r>
  <r>
    <s v="050201025"/>
    <s v="Software"/>
    <s v=""/>
    <s v="A"/>
    <x v="1"/>
    <n v="166243.01"/>
    <n v="166243.01"/>
    <n v="3.06"/>
    <n v="161304.45000000001"/>
    <n v="161304.45000000001"/>
    <x v="1"/>
    <x v="1"/>
    <x v="1"/>
  </r>
  <r>
    <s v="050201525"/>
    <s v="F.do amm. software"/>
    <s v=""/>
    <s v="A"/>
    <x v="1"/>
    <n v="-153808.66"/>
    <n v="-153808.66"/>
    <n v="-4.41"/>
    <n v="-147310.76"/>
    <n v="-147310.76"/>
    <x v="1"/>
    <x v="1"/>
    <x v="1"/>
  </r>
  <r>
    <s v="05030"/>
    <s v="Altre immobilizzazioni immateriali"/>
    <s v=""/>
    <s v="A"/>
    <x v="0"/>
    <n v="0"/>
    <n v="0"/>
    <n v="0"/>
    <n v="0"/>
    <n v="0"/>
    <x v="0"/>
    <x v="0"/>
    <x v="0"/>
  </r>
  <r>
    <s v="0503010"/>
    <s v="Portale Sito Web"/>
    <s v=""/>
    <s v="A"/>
    <x v="1"/>
    <n v="19570"/>
    <n v="19570"/>
    <n v="0"/>
    <n v="19570"/>
    <n v="19570"/>
    <x v="1"/>
    <x v="1"/>
    <x v="1"/>
  </r>
  <r>
    <s v="0503050"/>
    <s v="F.do amm.to Portale Sito Web"/>
    <s v=""/>
    <s v="A"/>
    <x v="1"/>
    <n v="-19570"/>
    <n v="-19570"/>
    <n v="0"/>
    <n v="-19570"/>
    <n v="-19570"/>
    <x v="1"/>
    <x v="1"/>
    <x v="1"/>
  </r>
  <r>
    <s v="060"/>
    <s v="Immobilizzazioni materiali"/>
    <s v=""/>
    <s v="A"/>
    <x v="0"/>
    <n v="673679.69"/>
    <n v="673679.69"/>
    <n v="-0.32"/>
    <n v="675845.71"/>
    <n v="675845.71"/>
    <x v="0"/>
    <x v="0"/>
    <x v="0"/>
  </r>
  <r>
    <s v="06010101510"/>
    <s v="Fabbricato sede Milano"/>
    <s v=""/>
    <s v="A"/>
    <x v="1"/>
    <n v="594995.93000000005"/>
    <n v="594995.93000000005"/>
    <n v="0"/>
    <n v="594995.93000000005"/>
    <n v="594995.93000000005"/>
    <x v="2"/>
    <x v="1"/>
    <x v="1"/>
  </r>
  <r>
    <s v="06010101515"/>
    <s v="Impianti uffici Immobile istituzionale"/>
    <s v=""/>
    <s v="A"/>
    <x v="1"/>
    <n v="12186"/>
    <n v="12186"/>
    <n v="0"/>
    <n v="12186"/>
    <n v="12186"/>
    <x v="2"/>
    <x v="1"/>
    <x v="1"/>
  </r>
  <r>
    <s v="06010101520"/>
    <s v="Costi acquisto immobile istituzionale"/>
    <s v=""/>
    <s v="A"/>
    <x v="1"/>
    <n v="61352.99"/>
    <n v="61352.99"/>
    <n v="0"/>
    <n v="61352.99"/>
    <n v="61352.99"/>
    <x v="2"/>
    <x v="1"/>
    <x v="1"/>
  </r>
  <r>
    <s v="06015101010"/>
    <s v="Impianti generici"/>
    <s v=""/>
    <s v="A"/>
    <x v="1"/>
    <n v="2678.84"/>
    <n v="2678.84"/>
    <n v="0"/>
    <n v="2678.84"/>
    <n v="2678.84"/>
    <x v="2"/>
    <x v="1"/>
    <x v="1"/>
  </r>
  <r>
    <s v="06015151010"/>
    <s v="F.do amm. impianti generici"/>
    <s v=""/>
    <s v="A"/>
    <x v="1"/>
    <n v="-2678.83"/>
    <n v="-2678.83"/>
    <n v="0"/>
    <n v="-2678.83"/>
    <n v="-2678.83"/>
    <x v="2"/>
    <x v="1"/>
    <x v="1"/>
  </r>
  <r>
    <s v="06015151510"/>
    <s v="F.do amm. impianti specifici"/>
    <s v=""/>
    <s v="A"/>
    <x v="1"/>
    <n v="0.01"/>
    <n v="0.01"/>
    <n v="0"/>
    <n v="0.01"/>
    <n v="0.01"/>
    <x v="2"/>
    <x v="1"/>
    <x v="1"/>
  </r>
  <r>
    <s v="06025101010"/>
    <s v="Mobili e arredi e attrezz. ufficio"/>
    <s v=""/>
    <s v="A"/>
    <x v="1"/>
    <n v="54506.13"/>
    <n v="54506.13"/>
    <n v="0"/>
    <n v="54506.13"/>
    <n v="54506.13"/>
    <x v="2"/>
    <x v="1"/>
    <x v="1"/>
  </r>
  <r>
    <s v="06025101510"/>
    <s v="Macchine ufficio elettriche"/>
    <s v=""/>
    <s v="A"/>
    <x v="1"/>
    <n v="30239.99"/>
    <n v="30239.99"/>
    <n v="1.1399999999999999"/>
    <n v="29898.39"/>
    <n v="29898.39"/>
    <x v="2"/>
    <x v="1"/>
    <x v="1"/>
  </r>
  <r>
    <s v="06025101520"/>
    <s v="Macchine ufficio"/>
    <s v=""/>
    <s v="A"/>
    <x v="1"/>
    <n v="5426.56"/>
    <n v="5426.56"/>
    <n v="0"/>
    <n v="5426.56"/>
    <n v="5426.56"/>
    <x v="2"/>
    <x v="1"/>
    <x v="1"/>
  </r>
  <r>
    <s v="06025102010"/>
    <s v="Hardware office"/>
    <s v=""/>
    <s v="A"/>
    <x v="1"/>
    <n v="11753.53"/>
    <n v="11753.53"/>
    <n v="0"/>
    <n v="11753.53"/>
    <n v="11753.53"/>
    <x v="2"/>
    <x v="1"/>
    <x v="1"/>
  </r>
  <r>
    <s v="06025103515"/>
    <s v="Attrezzature varie"/>
    <s v=""/>
    <s v="A"/>
    <x v="1"/>
    <n v="1620.49"/>
    <n v="1620.49"/>
    <n v="0"/>
    <n v="1620.49"/>
    <n v="1620.49"/>
    <x v="2"/>
    <x v="1"/>
    <x v="1"/>
  </r>
  <r>
    <s v="06025103530"/>
    <s v="Telefono cellulare"/>
    <s v=""/>
    <s v="A"/>
    <x v="1"/>
    <n v="168.95"/>
    <n v="168.95"/>
    <n v="0"/>
    <n v="168.95"/>
    <n v="168.95"/>
    <x v="2"/>
    <x v="1"/>
    <x v="1"/>
  </r>
  <r>
    <s v="06025151010"/>
    <s v="F.do amm. mobili e arredi"/>
    <s v=""/>
    <s v="A"/>
    <x v="1"/>
    <n v="-52944.26"/>
    <n v="-52944.26"/>
    <n v="-0.56000000000000005"/>
    <n v="-52651.46"/>
    <n v="-52651.46"/>
    <x v="2"/>
    <x v="1"/>
    <x v="1"/>
  </r>
  <r>
    <s v="06025151510"/>
    <s v="F.do amm. macchine ufficio elettriche"/>
    <s v=""/>
    <s v="A"/>
    <x v="1"/>
    <n v="-27567.23"/>
    <n v="-27567.23"/>
    <n v="-6.82"/>
    <n v="-25807.41"/>
    <n v="-25807.41"/>
    <x v="2"/>
    <x v="1"/>
    <x v="1"/>
  </r>
  <r>
    <s v="06025151520"/>
    <s v="F.do amm. macchine ufficio"/>
    <s v=""/>
    <s v="A"/>
    <x v="1"/>
    <n v="-5426.56"/>
    <n v="-5426.56"/>
    <n v="0"/>
    <n v="-5426.56"/>
    <n v="-5426.56"/>
    <x v="2"/>
    <x v="1"/>
    <x v="1"/>
  </r>
  <r>
    <s v="06025153025"/>
    <s v="F.do amm.to attrezzature varie"/>
    <s v=""/>
    <s v="A"/>
    <x v="1"/>
    <n v="-1620.35"/>
    <n v="-1620.35"/>
    <n v="0"/>
    <n v="-1620.35"/>
    <n v="-1620.35"/>
    <x v="2"/>
    <x v="1"/>
    <x v="1"/>
  </r>
  <r>
    <s v="06025153035"/>
    <s v="F.do amm.to cellulare inf. 516.46"/>
    <s v=""/>
    <s v="A"/>
    <x v="1"/>
    <n v="-168.95"/>
    <n v="-168.95"/>
    <n v="0"/>
    <n v="-168.95"/>
    <n v="-168.95"/>
    <x v="2"/>
    <x v="1"/>
    <x v="1"/>
  </r>
  <r>
    <s v="060251555"/>
    <s v="F.do amm. hardware office"/>
    <s v=""/>
    <s v="A"/>
    <x v="1"/>
    <n v="-10843.55"/>
    <n v="-10843.55"/>
    <n v="-4.38"/>
    <n v="-10388.549999999999"/>
    <n v="-10388.549999999999"/>
    <x v="2"/>
    <x v="1"/>
    <x v="1"/>
  </r>
  <r>
    <s v="100"/>
    <s v="Crediti"/>
    <s v=""/>
    <s v="A"/>
    <x v="0"/>
    <n v="232819.52"/>
    <n v="232819.52"/>
    <n v="58.53"/>
    <n v="146865.01"/>
    <n v="146865.01"/>
    <x v="0"/>
    <x v="0"/>
    <x v="0"/>
  </r>
  <r>
    <s v="100101003"/>
    <s v="Crediti vs clienti entro es.succ."/>
    <s v=""/>
    <s v="A"/>
    <x v="1"/>
    <n v="204266.75"/>
    <n v="204266.75"/>
    <n v="2690.53"/>
    <n v="7320"/>
    <n v="7320"/>
    <x v="3"/>
    <x v="2"/>
    <x v="1"/>
  </r>
  <r>
    <s v="10030100610"/>
    <s v="IRES"/>
    <s v=""/>
    <s v="A"/>
    <x v="1"/>
    <n v="0"/>
    <n v="0"/>
    <n v="-100"/>
    <n v="1.69"/>
    <n v="1.69"/>
    <x v="4"/>
    <x v="2"/>
    <x v="1"/>
  </r>
  <r>
    <s v="10030100615"/>
    <s v="IRAP"/>
    <s v=""/>
    <s v="A"/>
    <x v="1"/>
    <n v="2414"/>
    <n v="2414"/>
    <n v="100"/>
    <n v="0"/>
    <n v="0"/>
    <x v="4"/>
    <x v="2"/>
    <x v="1"/>
  </r>
  <r>
    <s v="100301021"/>
    <s v="Depositi cauzionali"/>
    <s v=""/>
    <s v="A"/>
    <x v="1"/>
    <n v="775"/>
    <n v="775"/>
    <n v="0"/>
    <n v="775"/>
    <n v="775"/>
    <x v="5"/>
    <x v="2"/>
    <x v="1"/>
  </r>
  <r>
    <s v="100301027"/>
    <s v="Crediti diversi verso altri"/>
    <s v=""/>
    <s v="A"/>
    <x v="1"/>
    <n v="0"/>
    <n v="0"/>
    <n v="-100"/>
    <n v="430"/>
    <n v="430"/>
    <x v="5"/>
    <x v="2"/>
    <x v="1"/>
  </r>
  <r>
    <s v="100301030"/>
    <s v="Credito verso ass. SAI polizza TFR"/>
    <s v=""/>
    <s v="A"/>
    <x v="1"/>
    <n v="4917.5"/>
    <n v="4917.5"/>
    <n v="0"/>
    <n v="4917.5"/>
    <n v="4917.5"/>
    <x v="5"/>
    <x v="2"/>
    <x v="1"/>
  </r>
  <r>
    <s v="100301031"/>
    <s v="Credito verso ass. UNIPOL polizza TFR"/>
    <s v=""/>
    <s v="A"/>
    <x v="1"/>
    <n v="252.51"/>
    <n v="252.51"/>
    <n v="-99.76"/>
    <n v="104233.04"/>
    <n v="104233.04"/>
    <x v="5"/>
    <x v="2"/>
    <x v="1"/>
  </r>
  <r>
    <s v="100301034"/>
    <s v="Crediti v/INAIL"/>
    <s v=""/>
    <s v="A"/>
    <x v="1"/>
    <n v="162.44"/>
    <n v="162.44"/>
    <n v="31.69"/>
    <n v="123.35"/>
    <n v="123.35"/>
    <x v="6"/>
    <x v="2"/>
    <x v="1"/>
  </r>
  <r>
    <s v="100302091"/>
    <s v="Anticipazioni 2021"/>
    <s v=""/>
    <s v="A"/>
    <x v="1"/>
    <n v="0"/>
    <n v="0"/>
    <n v="-100"/>
    <n v="22874.54"/>
    <n v="22874.54"/>
    <x v="7"/>
    <x v="2"/>
    <x v="1"/>
  </r>
  <r>
    <s v="100302092"/>
    <s v="Anticipazioni 2022"/>
    <s v=""/>
    <s v="A"/>
    <x v="1"/>
    <n v="634.88"/>
    <n v="634.88"/>
    <n v="-26.86"/>
    <n v="868.02"/>
    <n v="868.02"/>
    <x v="7"/>
    <x v="2"/>
    <x v="1"/>
  </r>
  <r>
    <s v="100302093"/>
    <s v="Anticipazioni 2023"/>
    <s v=""/>
    <s v="A"/>
    <x v="1"/>
    <n v="121.14"/>
    <n v="121.14"/>
    <n v="0"/>
    <n v="121.14"/>
    <n v="121.14"/>
    <x v="7"/>
    <x v="2"/>
    <x v="1"/>
  </r>
  <r>
    <s v="100302094"/>
    <s v="WFO 2020"/>
    <s v=""/>
    <s v="A"/>
    <x v="1"/>
    <n v="4200.7299999999996"/>
    <n v="4200.7299999999996"/>
    <n v="-19.23"/>
    <n v="5200.7299999999996"/>
    <n v="5200.7299999999996"/>
    <x v="7"/>
    <x v="2"/>
    <x v="1"/>
  </r>
  <r>
    <s v="1003030"/>
    <s v="Fatture da emettere"/>
    <s v=""/>
    <s v="A"/>
    <x v="1"/>
    <n v="18467.05"/>
    <n v="18467.05"/>
    <n v="100"/>
    <n v="0"/>
    <n v="0"/>
    <x v="3"/>
    <x v="2"/>
    <x v="1"/>
  </r>
  <r>
    <s v="1003031"/>
    <s v="Note di credito da emettere"/>
    <s v=""/>
    <s v="A"/>
    <x v="1"/>
    <n v="-3392.48"/>
    <n v="-3392.48"/>
    <n v="100"/>
    <n v="0"/>
    <n v="0"/>
    <x v="3"/>
    <x v="2"/>
    <x v="1"/>
  </r>
  <r>
    <s v="120"/>
    <s v="Disponibilità liquide"/>
    <s v=""/>
    <s v="A"/>
    <x v="0"/>
    <n v="1294374.98"/>
    <n v="1294374.98"/>
    <n v="64.400000000000006"/>
    <n v="787321.54"/>
    <n v="787321.54"/>
    <x v="0"/>
    <x v="0"/>
    <x v="0"/>
  </r>
  <r>
    <s v="1201015"/>
    <s v="Banca Popolare di Milano"/>
    <s v=""/>
    <s v="A"/>
    <x v="1"/>
    <n v="460596.88"/>
    <n v="460596.88"/>
    <n v="0.45"/>
    <n v="458538.57"/>
    <n v="458538.57"/>
    <x v="8"/>
    <x v="3"/>
    <x v="1"/>
  </r>
  <r>
    <s v="1201059"/>
    <s v="Banca Sella"/>
    <s v=""/>
    <s v="A"/>
    <x v="1"/>
    <n v="827855.58"/>
    <n v="827855.58"/>
    <n v="157.57"/>
    <n v="321408.76"/>
    <n v="321408.76"/>
    <x v="9"/>
    <x v="3"/>
    <x v="1"/>
  </r>
  <r>
    <s v="1201062"/>
    <s v="Carta credito Impronta - BPM"/>
    <s v=""/>
    <s v="A"/>
    <x v="1"/>
    <n v="-382.95"/>
    <n v="-382.95"/>
    <n v="-105.06"/>
    <n v="7562.28"/>
    <n v="7562.28"/>
    <x v="5"/>
    <x v="2"/>
    <x v="1"/>
  </r>
  <r>
    <s v="1201064"/>
    <s v="Carta di credito SELLA 3725"/>
    <s v=""/>
    <s v="A"/>
    <x v="1"/>
    <n v="-1696.5"/>
    <n v="-1696.5"/>
    <n v="-575.84"/>
    <n v="-251.02"/>
    <n v="-251.02"/>
    <x v="5"/>
    <x v="2"/>
    <x v="1"/>
  </r>
  <r>
    <s v="1201067"/>
    <s v="Paypal"/>
    <s v=""/>
    <s v="A"/>
    <x v="1"/>
    <n v="1987.51"/>
    <n v="1987.51"/>
    <n v="100"/>
    <n v="0"/>
    <n v="0"/>
    <x v="10"/>
    <x v="3"/>
    <x v="1"/>
  </r>
  <r>
    <s v="1202010"/>
    <s v="Cassa contanti sede "/>
    <s v=""/>
    <s v="A"/>
    <x v="1"/>
    <n v="6014.46"/>
    <n v="6014.46"/>
    <n v="9454.34"/>
    <n v="62.95"/>
    <n v="62.95"/>
    <x v="11"/>
    <x v="3"/>
    <x v="1"/>
  </r>
  <r>
    <s v="140"/>
    <s v="Ratei e risconti attivi"/>
    <s v=""/>
    <s v="A"/>
    <x v="0"/>
    <n v="2455.3200000000002"/>
    <n v="2455.3200000000002"/>
    <n v="100"/>
    <n v="0"/>
    <n v="0"/>
    <x v="0"/>
    <x v="0"/>
    <x v="0"/>
  </r>
  <r>
    <s v="1401510"/>
    <s v="Risconti attivi"/>
    <s v=""/>
    <s v="A"/>
    <x v="1"/>
    <n v="2455.3200000000002"/>
    <n v="2455.3200000000002"/>
    <n v="100"/>
    <n v="0"/>
    <n v="0"/>
    <x v="12"/>
    <x v="4"/>
    <x v="1"/>
  </r>
  <r>
    <s v="170"/>
    <s v="Capitale"/>
    <s v=""/>
    <s v="P"/>
    <x v="0"/>
    <n v="1141745.02"/>
    <n v="-1141745.02"/>
    <n v="21.64"/>
    <n v="938611.94"/>
    <n v="-938611.94"/>
    <x v="0"/>
    <x v="0"/>
    <x v="0"/>
  </r>
  <r>
    <s v="17010"/>
    <s v="Fondo sociale"/>
    <s v=""/>
    <s v="P"/>
    <x v="1"/>
    <n v="1141745.02"/>
    <n v="-1141745.02"/>
    <n v="21.64"/>
    <n v="938611.94"/>
    <n v="-938611.94"/>
    <x v="13"/>
    <x v="5"/>
    <x v="2"/>
  </r>
  <r>
    <s v="230"/>
    <s v="Altre Riserve"/>
    <s v=""/>
    <s v="P"/>
    <x v="0"/>
    <n v="311175"/>
    <n v="-311175"/>
    <n v="0"/>
    <n v="311175"/>
    <n v="-311175"/>
    <x v="0"/>
    <x v="0"/>
    <x v="0"/>
  </r>
  <r>
    <s v="23032"/>
    <s v="Versamenti dei soci a fondo perduto"/>
    <s v=""/>
    <s v="P"/>
    <x v="1"/>
    <n v="311175"/>
    <n v="-311175"/>
    <n v="0"/>
    <n v="311175"/>
    <n v="-311175"/>
    <x v="14"/>
    <x v="5"/>
    <x v="2"/>
  </r>
  <r>
    <s v="280"/>
    <s v="Altri fondi per rischi ed oneri"/>
    <s v=""/>
    <s v="P"/>
    <x v="0"/>
    <n v="11419.2"/>
    <n v="-11419.2"/>
    <n v="80"/>
    <n v="6344"/>
    <n v="-6344"/>
    <x v="0"/>
    <x v="0"/>
    <x v="0"/>
  </r>
  <r>
    <s v="28050"/>
    <s v="Fondo per rischi"/>
    <s v=""/>
    <s v="P"/>
    <x v="1"/>
    <n v="11419.2"/>
    <n v="-11419.2"/>
    <n v="80"/>
    <n v="6344"/>
    <n v="-6344"/>
    <x v="15"/>
    <x v="6"/>
    <x v="2"/>
  </r>
  <r>
    <s v="300"/>
    <s v="Trattamento fine rapporto"/>
    <s v=""/>
    <s v="P"/>
    <x v="0"/>
    <n v="11746.44"/>
    <n v="-11746.44"/>
    <n v="-91.1"/>
    <n v="131923.13"/>
    <n v="-131923.13"/>
    <x v="0"/>
    <x v="0"/>
    <x v="0"/>
  </r>
  <r>
    <s v="30010"/>
    <s v="F.do T.F.R. lavorat. subordinati"/>
    <s v=""/>
    <s v="P"/>
    <x v="1"/>
    <n v="11746.44"/>
    <n v="-11746.44"/>
    <n v="-91.1"/>
    <n v="131923.13"/>
    <n v="-131923.13"/>
    <x v="16"/>
    <x v="7"/>
    <x v="2"/>
  </r>
  <r>
    <s v="360"/>
    <s v="Debiti verso banche"/>
    <s v=""/>
    <s v="P"/>
    <x v="0"/>
    <n v="0"/>
    <n v="0"/>
    <n v="-100"/>
    <n v="37421.08"/>
    <n v="-37421.08"/>
    <x v="0"/>
    <x v="0"/>
    <x v="0"/>
  </r>
  <r>
    <s v="3601510"/>
    <s v="Mutui ipotecari oltre es.succ."/>
    <s v=""/>
    <s v="P"/>
    <x v="1"/>
    <n v="0"/>
    <n v="0"/>
    <n v="-100"/>
    <n v="37421.08"/>
    <n v="-37421.08"/>
    <x v="17"/>
    <x v="8"/>
    <x v="2"/>
  </r>
  <r>
    <s v="390"/>
    <s v="Debiti verso fornitori"/>
    <s v=""/>
    <s v="P"/>
    <x v="0"/>
    <n v="700011.51"/>
    <n v="-700011.51"/>
    <n v="643.1"/>
    <n v="94200.960000000006"/>
    <n v="-94200.960000000006"/>
    <x v="0"/>
    <x v="0"/>
    <x v="0"/>
  </r>
  <r>
    <s v="3901010"/>
    <s v="Fornitori beni e servizi"/>
    <s v=""/>
    <s v="P"/>
    <x v="1"/>
    <n v="561597.31999999995"/>
    <n v="-561597.31999999995"/>
    <n v="629.30999999999995"/>
    <n v="77003.58"/>
    <n v="-77003.58"/>
    <x v="18"/>
    <x v="8"/>
    <x v="2"/>
  </r>
  <r>
    <s v="3901015"/>
    <s v="Fatt/NC da ricevere"/>
    <s v=""/>
    <s v="P"/>
    <x v="1"/>
    <n v="138414.19"/>
    <n v="-138414.19"/>
    <n v="704.86"/>
    <n v="17197.38"/>
    <n v="-17197.38"/>
    <x v="18"/>
    <x v="8"/>
    <x v="2"/>
  </r>
  <r>
    <s v="440"/>
    <s v="Debiti tributari"/>
    <s v=""/>
    <s v="P"/>
    <x v="0"/>
    <n v="-158934.85"/>
    <n v="158934.85"/>
    <n v="-15.7"/>
    <n v="-137367.93"/>
    <n v="137367.93"/>
    <x v="0"/>
    <x v="8"/>
    <x v="2"/>
  </r>
  <r>
    <s v="440101010"/>
    <s v="IRE / IRES - Saldo"/>
    <s v=""/>
    <s v="P"/>
    <x v="1"/>
    <n v="421.5"/>
    <n v="-421.5"/>
    <n v="100"/>
    <n v="0"/>
    <n v="0"/>
    <x v="19"/>
    <x v="8"/>
    <x v="2"/>
  </r>
  <r>
    <s v="440101015"/>
    <s v="IRAP - Saldo"/>
    <s v=""/>
    <s v="P"/>
    <x v="1"/>
    <n v="0"/>
    <n v="0"/>
    <n v="-100"/>
    <n v="5751.5"/>
    <n v="-5751.5"/>
    <x v="19"/>
    <x v="8"/>
    <x v="2"/>
  </r>
  <r>
    <s v="440101510"/>
    <s v="Erario c.to IVA "/>
    <s v=""/>
    <s v="P"/>
    <x v="1"/>
    <n v="-173087.61"/>
    <n v="173087.61"/>
    <n v="-39.44"/>
    <n v="-124133.66"/>
    <n v="124133.66"/>
    <x v="4"/>
    <x v="2"/>
    <x v="1"/>
  </r>
  <r>
    <s v="440101520"/>
    <s v="Erario conto IVA intra (registro 5)"/>
    <s v=""/>
    <s v="P"/>
    <x v="1"/>
    <n v="0"/>
    <n v="0"/>
    <n v="-100"/>
    <n v="2541.44"/>
    <n v="-2541.44"/>
    <x v="4"/>
    <x v="2"/>
    <x v="1"/>
  </r>
  <r>
    <s v="440101590"/>
    <s v="Erario c.to IVA anno precedente compensa"/>
    <s v=""/>
    <s v="P"/>
    <x v="1"/>
    <n v="0"/>
    <n v="0"/>
    <n v="100"/>
    <n v="-27143.15"/>
    <n v="27143.15"/>
    <x v="4"/>
    <x v="2"/>
    <x v="1"/>
  </r>
  <r>
    <s v="440102010"/>
    <s v="Erario c.to rit.IRPEF dipendenti e addiz"/>
    <s v=""/>
    <s v="P"/>
    <x v="1"/>
    <n v="4031.57"/>
    <n v="-4031.57"/>
    <n v="-18.32"/>
    <n v="4935.9399999999996"/>
    <n v="-4935.9399999999996"/>
    <x v="19"/>
    <x v="8"/>
    <x v="2"/>
  </r>
  <r>
    <s v="440102015"/>
    <s v="Erario c.to rit.IRPEF/IRES prof./collab."/>
    <s v=""/>
    <s v="P"/>
    <x v="1"/>
    <n v="6118.6"/>
    <n v="-6118.6"/>
    <n v="799.79"/>
    <n v="680"/>
    <n v="-680"/>
    <x v="19"/>
    <x v="8"/>
    <x v="2"/>
  </r>
  <r>
    <s v="440102027"/>
    <s v="Erario 1713"/>
    <s v=""/>
    <s v="P"/>
    <x v="1"/>
    <n v="379.09"/>
    <n v="-379.09"/>
    <n v="100"/>
    <n v="0"/>
    <n v="0"/>
    <x v="19"/>
    <x v="8"/>
    <x v="2"/>
  </r>
  <r>
    <s v="440102028"/>
    <s v="Debiti IMU"/>
    <s v=""/>
    <s v="P"/>
    <x v="1"/>
    <n v="3202"/>
    <n v="-3202"/>
    <n v="100"/>
    <n v="0"/>
    <n v="0"/>
    <x v="19"/>
    <x v="8"/>
    <x v="2"/>
  </r>
  <r>
    <s v="450"/>
    <s v="Debiti vs istituti di previd.e sicurezz."/>
    <s v=""/>
    <s v="P"/>
    <x v="0"/>
    <n v="2668.13"/>
    <n v="-2668.13"/>
    <n v="-79.069999999999993"/>
    <n v="12749.38"/>
    <n v="-12749.38"/>
    <x v="0"/>
    <x v="0"/>
    <x v="0"/>
  </r>
  <r>
    <s v="450090"/>
    <s v="Debiti INPS su 14ma"/>
    <s v=""/>
    <s v="P"/>
    <x v="1"/>
    <n v="243.72"/>
    <n v="-243.72"/>
    <n v="-88.32"/>
    <n v="2087.25"/>
    <n v="-2087.25"/>
    <x v="20"/>
    <x v="8"/>
    <x v="2"/>
  </r>
  <r>
    <s v="4501010"/>
    <s v="Debiti vs INPS dipendenti"/>
    <s v=""/>
    <s v="P"/>
    <x v="1"/>
    <n v="1683.96"/>
    <n v="-1683.96"/>
    <n v="-79.02"/>
    <n v="8028"/>
    <n v="-8028"/>
    <x v="20"/>
    <x v="8"/>
    <x v="2"/>
  </r>
  <r>
    <s v="4501021"/>
    <s v="Debiti altri enti previdenziali"/>
    <s v=""/>
    <s v="P"/>
    <x v="1"/>
    <n v="468.14"/>
    <n v="-468.14"/>
    <n v="-11.53"/>
    <n v="529.17999999999995"/>
    <n v="-529.17999999999995"/>
    <x v="20"/>
    <x v="8"/>
    <x v="2"/>
  </r>
  <r>
    <s v="450105"/>
    <s v="Debiti vs Inps su ferie permessi maturat"/>
    <s v=""/>
    <s v="P"/>
    <x v="1"/>
    <n v="272.31"/>
    <n v="-272.31"/>
    <n v="-87.06"/>
    <n v="2104.9499999999998"/>
    <n v="-2104.9499999999998"/>
    <x v="20"/>
    <x v="8"/>
    <x v="2"/>
  </r>
  <r>
    <s v="460"/>
    <s v="Altri debiti"/>
    <s v=""/>
    <s v="P"/>
    <x v="0"/>
    <n v="2901.1"/>
    <n v="-2901.1"/>
    <n v="-88.77"/>
    <n v="25835.31"/>
    <n v="-25835.31"/>
    <x v="0"/>
    <x v="0"/>
    <x v="0"/>
  </r>
  <r>
    <s v="4601020090"/>
    <s v="Debiti v/dipendenti per 14ma"/>
    <s v=""/>
    <s v="P"/>
    <x v="1"/>
    <n v="923.16"/>
    <n v="-923.16"/>
    <n v="-83.68"/>
    <n v="5655.26"/>
    <n v="-5655.26"/>
    <x v="21"/>
    <x v="8"/>
    <x v="2"/>
  </r>
  <r>
    <s v="460102010"/>
    <s v="Dipendenti/collab. c.to retribuzioni"/>
    <s v=""/>
    <s v="P"/>
    <x v="1"/>
    <n v="0"/>
    <n v="0"/>
    <n v="-100"/>
    <n v="7561"/>
    <n v="-7561"/>
    <x v="21"/>
    <x v="8"/>
    <x v="2"/>
  </r>
  <r>
    <s v="46010205"/>
    <s v="Debiti verso dip. per maturazione ferie"/>
    <s v=""/>
    <s v="P"/>
    <x v="1"/>
    <n v="1977.94"/>
    <n v="-1977.94"/>
    <n v="-75.989999999999995"/>
    <n v="8239.0499999999993"/>
    <n v="-8239.0499999999993"/>
    <x v="21"/>
    <x v="8"/>
    <x v="2"/>
  </r>
  <r>
    <s v="460103055"/>
    <s v="Anticipi quote anno successivo"/>
    <s v=""/>
    <s v="P"/>
    <x v="1"/>
    <n v="0"/>
    <n v="0"/>
    <n v="-100"/>
    <n v="555"/>
    <n v="-555"/>
    <x v="22"/>
    <x v="8"/>
    <x v="2"/>
  </r>
  <r>
    <s v="460103057"/>
    <s v="IBO Anticipo quote anno successivo"/>
    <s v=""/>
    <s v="P"/>
    <x v="1"/>
    <n v="0"/>
    <n v="0"/>
    <n v="-100"/>
    <n v="3825"/>
    <n v="-3825"/>
    <x v="22"/>
    <x v="8"/>
    <x v="2"/>
  </r>
  <r>
    <s v="600"/>
    <s v="Ricavi"/>
    <s v=""/>
    <s v="R"/>
    <x v="0"/>
    <n v="1701465.24"/>
    <n v="1701465.24"/>
    <n v="110.89"/>
    <n v="806801.65"/>
    <n v="806801.65"/>
    <x v="0"/>
    <x v="0"/>
    <x v="0"/>
  </r>
  <r>
    <s v="6001050"/>
    <s v="Quote associative SIDO"/>
    <s v=""/>
    <s v="R"/>
    <x v="1"/>
    <n v="720720"/>
    <n v="720720"/>
    <n v="-4.6100000000000003"/>
    <n v="755565.15"/>
    <n v="755565.15"/>
    <x v="23"/>
    <x v="9"/>
    <x v="3"/>
  </r>
  <r>
    <s v="6001051"/>
    <s v="Quote IBO"/>
    <s v=""/>
    <s v="R"/>
    <x v="1"/>
    <n v="10200"/>
    <n v="10200"/>
    <n v="100"/>
    <n v="0"/>
    <n v="0"/>
    <x v="24"/>
    <x v="9"/>
    <x v="3"/>
  </r>
  <r>
    <s v="6001052"/>
    <s v="Quote iscrizione SIDO"/>
    <s v=""/>
    <s v="R"/>
    <x v="1"/>
    <n v="0"/>
    <n v="0"/>
    <n v="-100"/>
    <n v="1600"/>
    <n v="1600"/>
    <x v="25"/>
    <x v="9"/>
    <x v="3"/>
  </r>
  <r>
    <s v="6001054"/>
    <s v="Contributo a fondo perduto"/>
    <s v=""/>
    <s v="R"/>
    <x v="1"/>
    <n v="0"/>
    <n v="0"/>
    <n v="-100"/>
    <n v="15788"/>
    <n v="15788"/>
    <x v="26"/>
    <x v="10"/>
    <x v="3"/>
  </r>
  <r>
    <s v="6001516"/>
    <s v="2020 - Iscrizioni 51 Congresso FI ricavi"/>
    <s v=""/>
    <s v="R"/>
    <x v="1"/>
    <n v="0"/>
    <n v="0"/>
    <n v="-100"/>
    <n v="7098.5"/>
    <n v="7098.5"/>
    <x v="27"/>
    <x v="10"/>
    <x v="3"/>
  </r>
  <r>
    <s v="6001519"/>
    <s v="2020 - Espositori 51 Congresso SIDO"/>
    <s v=""/>
    <s v="R"/>
    <x v="1"/>
    <n v="0"/>
    <n v="0"/>
    <n v="-100"/>
    <n v="26750"/>
    <n v="26750"/>
    <x v="28"/>
    <x v="10"/>
    <x v="3"/>
  </r>
  <r>
    <s v="6001521"/>
    <s v="2021 - Iscrizioni Spring NA ricavi"/>
    <s v=""/>
    <s v="R"/>
    <x v="1"/>
    <n v="50737.8"/>
    <n v="50737.8"/>
    <n v="100"/>
    <n v="0"/>
    <n v="0"/>
    <x v="29"/>
    <x v="10"/>
    <x v="3"/>
  </r>
  <r>
    <s v="6001522"/>
    <s v="2021 - Iscrizioni Congresso FI ricavi"/>
    <s v=""/>
    <s v="R"/>
    <x v="1"/>
    <n v="296824.37"/>
    <n v="296824.37"/>
    <n v="100"/>
    <n v="0"/>
    <n v="0"/>
    <x v="30"/>
    <x v="10"/>
    <x v="3"/>
  </r>
  <r>
    <s v="6001523"/>
    <s v="2021 - Espositori Spring NA ricavi"/>
    <s v=""/>
    <s v="R"/>
    <x v="1"/>
    <n v="15568.14"/>
    <n v="15568.14"/>
    <n v="100"/>
    <n v="0"/>
    <n v="0"/>
    <x v="31"/>
    <x v="10"/>
    <x v="3"/>
  </r>
  <r>
    <s v="6001524"/>
    <s v="2021 - Espositori e Sponsor Firenze"/>
    <s v=""/>
    <s v="R"/>
    <x v="1"/>
    <n v="607315.96"/>
    <n v="607315.96"/>
    <n v="100"/>
    <n v="0"/>
    <n v="0"/>
    <x v="32"/>
    <x v="10"/>
    <x v="3"/>
  </r>
  <r>
    <s v="6001550"/>
    <s v="Abbuoni ed arrotondamenti"/>
    <s v=""/>
    <s v="R"/>
    <x v="1"/>
    <n v="98.97"/>
    <n v="98.97"/>
    <n v="100"/>
    <n v="0"/>
    <n v="0"/>
    <x v="33"/>
    <x v="10"/>
    <x v="3"/>
  </r>
  <r>
    <s v="640"/>
    <s v="Altri ricavi e proventi"/>
    <s v=""/>
    <s v="R"/>
    <x v="0"/>
    <n v="22848.99"/>
    <n v="22848.99"/>
    <n v="1062.01"/>
    <n v="1966.33"/>
    <n v="1966.33"/>
    <x v="0"/>
    <x v="0"/>
    <x v="0"/>
  </r>
  <r>
    <s v="6401233"/>
    <s v="Sopravvenienze attive ordinarie"/>
    <s v=""/>
    <s v="R"/>
    <x v="1"/>
    <n v="3219.68"/>
    <n v="3219.68"/>
    <n v="63.74"/>
    <n v="1966.33"/>
    <n v="1966.33"/>
    <x v="34"/>
    <x v="11"/>
    <x v="3"/>
  </r>
  <r>
    <s v="6401252"/>
    <s v="Ricavi diversi"/>
    <s v=""/>
    <s v="R"/>
    <x v="1"/>
    <n v="19629.310000000001"/>
    <n v="19629.310000000001"/>
    <n v="100"/>
    <n v="0"/>
    <n v="0"/>
    <x v="35"/>
    <x v="10"/>
    <x v="3"/>
  </r>
  <r>
    <s v="690"/>
    <s v="Costi per servizi"/>
    <s v=""/>
    <s v="C"/>
    <x v="0"/>
    <n v="1374715.79"/>
    <n v="-1374715.79"/>
    <n v="302.35000000000002"/>
    <n v="341670.35"/>
    <n v="-341670.35"/>
    <x v="0"/>
    <x v="0"/>
    <x v="0"/>
  </r>
  <r>
    <s v="69003444"/>
    <s v="FAD - Formazione a distanza"/>
    <s v=""/>
    <s v="C"/>
    <x v="1"/>
    <n v="7505.96"/>
    <n v="-7505.96"/>
    <n v="6.19"/>
    <n v="7068.63"/>
    <n v="-7068.63"/>
    <x v="36"/>
    <x v="12"/>
    <x v="4"/>
  </r>
  <r>
    <s v="6900351"/>
    <s v="Rivista e campagne editoriali"/>
    <s v=""/>
    <s v="C"/>
    <x v="1"/>
    <n v="1220"/>
    <n v="-1220"/>
    <n v="100"/>
    <n v="0"/>
    <n v="0"/>
    <x v="37"/>
    <x v="13"/>
    <x v="4"/>
  </r>
  <r>
    <s v="6900353"/>
    <s v="Spese trasferta Consiglio Direttivo"/>
    <s v=""/>
    <s v="C"/>
    <x v="1"/>
    <n v="2949.79"/>
    <n v="-2949.79"/>
    <n v="-52.63"/>
    <n v="6227.37"/>
    <n v="-6227.37"/>
    <x v="38"/>
    <x v="14"/>
    <x v="4"/>
  </r>
  <r>
    <s v="6900357"/>
    <s v="Partecipazioni internazionali"/>
    <s v=""/>
    <s v="C"/>
    <x v="1"/>
    <n v="0"/>
    <n v="0"/>
    <n v="-100"/>
    <n v="2970.54"/>
    <n v="-2970.54"/>
    <x v="39"/>
    <x v="14"/>
    <x v="4"/>
  </r>
  <r>
    <s v="6900358"/>
    <s v="FEO CIC ed associazioni"/>
    <s v=""/>
    <s v="C"/>
    <x v="1"/>
    <n v="2613.75"/>
    <n v="-2613.75"/>
    <n v="-61.65"/>
    <n v="6816.09"/>
    <n v="-6816.09"/>
    <x v="40"/>
    <x v="14"/>
    <x v="4"/>
  </r>
  <r>
    <s v="6900359"/>
    <s v="Pio Riv progress in orthod"/>
    <s v=""/>
    <s v="C"/>
    <x v="1"/>
    <n v="75864.479999999996"/>
    <n v="-75864.479999999996"/>
    <n v="-20.94"/>
    <n v="95960.320000000007"/>
    <n v="-95960.320000000007"/>
    <x v="41"/>
    <x v="13"/>
    <x v="4"/>
  </r>
  <r>
    <s v="6900360"/>
    <s v="Collegio docenti"/>
    <s v=""/>
    <s v="C"/>
    <x v="1"/>
    <n v="10000"/>
    <n v="-10000"/>
    <n v="233.33"/>
    <n v="3000"/>
    <n v="-3000"/>
    <x v="42"/>
    <x v="12"/>
    <x v="4"/>
  </r>
  <r>
    <s v="6900365"/>
    <s v="manutenzione immobile istituzionale"/>
    <s v=""/>
    <s v="C"/>
    <x v="1"/>
    <n v="0"/>
    <n v="0"/>
    <n v="-100"/>
    <n v="664.65"/>
    <n v="-664.65"/>
    <x v="43"/>
    <x v="15"/>
    <x v="4"/>
  </r>
  <r>
    <s v="6900607"/>
    <s v="2020 - Spring VR Costi"/>
    <s v=""/>
    <s v="C"/>
    <x v="1"/>
    <n v="0"/>
    <n v="0"/>
    <n v="-100"/>
    <n v="3438.84"/>
    <n v="-3438.84"/>
    <x v="44"/>
    <x v="12"/>
    <x v="4"/>
  </r>
  <r>
    <s v="6900608"/>
    <s v="2020 - 51 Congresso FI Costi"/>
    <s v=""/>
    <s v="C"/>
    <x v="1"/>
    <n v="0"/>
    <n v="0"/>
    <n v="-100"/>
    <n v="70903.710000000006"/>
    <n v="-70903.710000000006"/>
    <x v="45"/>
    <x v="12"/>
    <x v="4"/>
  </r>
  <r>
    <s v="6900611"/>
    <s v="2020 - Webinar costi"/>
    <s v=""/>
    <s v="C"/>
    <x v="1"/>
    <n v="0"/>
    <n v="0"/>
    <n v="-100"/>
    <n v="7702.52"/>
    <n v="-7702.52"/>
    <x v="46"/>
    <x v="12"/>
    <x v="4"/>
  </r>
  <r>
    <s v="6900612"/>
    <s v="2020 - Study Club"/>
    <s v=""/>
    <s v="C"/>
    <x v="1"/>
    <n v="0"/>
    <n v="0"/>
    <n v="-100"/>
    <n v="500"/>
    <n v="-500"/>
    <x v="47"/>
    <x v="12"/>
    <x v="4"/>
  </r>
  <r>
    <s v="6900614"/>
    <s v="2021 - Study Club costi"/>
    <s v=""/>
    <s v="C"/>
    <x v="1"/>
    <n v="658.34"/>
    <n v="-658.34"/>
    <n v="100"/>
    <n v="0"/>
    <n v="0"/>
    <x v="47"/>
    <x v="12"/>
    <x v="4"/>
  </r>
  <r>
    <s v="6900654"/>
    <s v="Costi relativi a Napoli 2021"/>
    <s v=""/>
    <s v="C"/>
    <x v="1"/>
    <n v="167710.81"/>
    <n v="-167710.81"/>
    <n v="100"/>
    <n v="0"/>
    <n v="0"/>
    <x v="48"/>
    <x v="12"/>
    <x v="4"/>
  </r>
  <r>
    <s v="6900656"/>
    <s v="Costi relativi a E.C.M."/>
    <s v=""/>
    <s v="C"/>
    <x v="1"/>
    <n v="9379.5499999999993"/>
    <n v="-9379.5499999999993"/>
    <n v="81.25"/>
    <n v="5175.04"/>
    <n v="-5175.04"/>
    <x v="49"/>
    <x v="12"/>
    <x v="4"/>
  </r>
  <r>
    <s v="6900662"/>
    <s v="Costi relativi a  Firenze 2021"/>
    <s v=""/>
    <s v="C"/>
    <x v="1"/>
    <n v="903979.71"/>
    <n v="-903979.71"/>
    <n v="100"/>
    <n v="0"/>
    <n v="0"/>
    <x v="50"/>
    <x v="12"/>
    <x v="4"/>
  </r>
  <r>
    <s v="69006703"/>
    <s v="Congresso di Medicina Legale"/>
    <s v=""/>
    <s v="C"/>
    <x v="1"/>
    <n v="0"/>
    <n v="0"/>
    <n v="-100"/>
    <n v="549"/>
    <n v="-549"/>
    <x v="51"/>
    <x v="12"/>
    <x v="4"/>
  </r>
  <r>
    <s v="6901205"/>
    <s v="Corriere Nazionale ed Internazionale"/>
    <s v=""/>
    <s v="C"/>
    <x v="1"/>
    <n v="1092.24"/>
    <n v="-1092.24"/>
    <n v="652.91"/>
    <n v="145.07"/>
    <n v="-145.07"/>
    <x v="52"/>
    <x v="15"/>
    <x v="4"/>
  </r>
  <r>
    <s v="6901270"/>
    <s v="Spese certificazione qualità"/>
    <s v=""/>
    <s v="C"/>
    <x v="1"/>
    <n v="1220"/>
    <n v="-1220"/>
    <n v="0"/>
    <n v="1220"/>
    <n v="-1220"/>
    <x v="53"/>
    <x v="15"/>
    <x v="4"/>
  </r>
  <r>
    <s v="6901275"/>
    <s v="Spese sostenute Dec. 81 Sicurez sul Lavo"/>
    <s v=""/>
    <s v="C"/>
    <x v="1"/>
    <n v="1981.6"/>
    <n v="-1981.6"/>
    <n v="-28.87"/>
    <n v="2786"/>
    <n v="-2786"/>
    <x v="53"/>
    <x v="15"/>
    <x v="4"/>
  </r>
  <r>
    <s v="690151025"/>
    <s v="Canoni periodici di manut. altri beni"/>
    <s v=""/>
    <s v="C"/>
    <x v="1"/>
    <n v="439.2"/>
    <n v="-439.2"/>
    <n v="0"/>
    <n v="439.2"/>
    <n v="-439.2"/>
    <x v="53"/>
    <x v="15"/>
    <x v="4"/>
  </r>
  <r>
    <s v="690151525"/>
    <s v="Spese manutenz. altri beni deducibili"/>
    <s v=""/>
    <s v="C"/>
    <x v="1"/>
    <n v="1305.4000000000001"/>
    <n v="-1305.4000000000001"/>
    <n v="5.63"/>
    <n v="1235.8599999999999"/>
    <n v="-1235.8599999999999"/>
    <x v="53"/>
    <x v="15"/>
    <x v="4"/>
  </r>
  <r>
    <s v="690182010"/>
    <s v="Consulenze legali"/>
    <s v=""/>
    <s v="C"/>
    <x v="1"/>
    <n v="42612.52"/>
    <n v="-42612.52"/>
    <n v="107.45"/>
    <n v="20540.689999999999"/>
    <n v="-20540.689999999999"/>
    <x v="54"/>
    <x v="15"/>
    <x v="4"/>
  </r>
  <r>
    <s v="690182025"/>
    <s v="Consulenza fiscale e societaria"/>
    <s v=""/>
    <s v="C"/>
    <x v="1"/>
    <n v="35631.71"/>
    <n v="-35631.71"/>
    <n v="238.35"/>
    <n v="10531.04"/>
    <n v="-10531.04"/>
    <x v="54"/>
    <x v="15"/>
    <x v="4"/>
  </r>
  <r>
    <s v="690182030"/>
    <s v="Gestione paghe e contributi"/>
    <s v=""/>
    <s v="C"/>
    <x v="1"/>
    <n v="4275.8599999999997"/>
    <n v="-4275.8599999999997"/>
    <n v="91.8"/>
    <n v="2229.2800000000002"/>
    <n v="-2229.2800000000002"/>
    <x v="54"/>
    <x v="15"/>
    <x v="4"/>
  </r>
  <r>
    <s v="690182049"/>
    <s v="Revisore dei conti esterno"/>
    <s v=""/>
    <s v="C"/>
    <x v="1"/>
    <n v="5075.2"/>
    <n v="-5075.2"/>
    <n v="0"/>
    <n v="5075.2"/>
    <n v="-5075.2"/>
    <x v="53"/>
    <x v="15"/>
    <x v="4"/>
  </r>
  <r>
    <s v="690182050"/>
    <s v="Consulenze varie"/>
    <s v=""/>
    <s v="C"/>
    <x v="1"/>
    <n v="15534"/>
    <n v="-15534"/>
    <n v="100"/>
    <n v="0"/>
    <n v="0"/>
    <x v="54"/>
    <x v="14"/>
    <x v="4"/>
  </r>
  <r>
    <s v="690182520"/>
    <s v="Spese e servizi bancari (non finanziari)"/>
    <s v=""/>
    <s v="C"/>
    <x v="1"/>
    <n v="10636.06"/>
    <n v="-10636.06"/>
    <n v="101.5"/>
    <n v="5278.44"/>
    <n v="-5278.44"/>
    <x v="55"/>
    <x v="16"/>
    <x v="4"/>
  </r>
  <r>
    <s v="690182523"/>
    <s v="Commissioni Paypal"/>
    <s v=""/>
    <s v="C"/>
    <x v="1"/>
    <n v="2634.91"/>
    <n v="-2634.91"/>
    <n v="100"/>
    <n v="0"/>
    <n v="0"/>
    <x v="56"/>
    <x v="16"/>
    <x v="4"/>
  </r>
  <r>
    <s v="690241003"/>
    <s v="Somministrazione energia elettrica"/>
    <s v=""/>
    <s v="C"/>
    <x v="1"/>
    <n v="2700.76"/>
    <n v="-2700.76"/>
    <n v="75.37"/>
    <n v="1540"/>
    <n v="-1540"/>
    <x v="57"/>
    <x v="15"/>
    <x v="4"/>
  </r>
  <r>
    <s v="690241006"/>
    <s v="Spese telefoni/fax"/>
    <s v=""/>
    <s v="C"/>
    <x v="1"/>
    <n v="2164.3000000000002"/>
    <n v="-2164.3000000000002"/>
    <n v="-23.75"/>
    <n v="2838.37"/>
    <n v="-2838.37"/>
    <x v="58"/>
    <x v="15"/>
    <x v="4"/>
  </r>
  <r>
    <s v="690241013"/>
    <s v="Spese manutenzione e nolo sito web"/>
    <s v=""/>
    <s v="C"/>
    <x v="1"/>
    <n v="1932.48"/>
    <n v="-1932.48"/>
    <n v="620"/>
    <n v="268.39999999999998"/>
    <n v="-268.39999999999998"/>
    <x v="59"/>
    <x v="15"/>
    <x v="4"/>
  </r>
  <r>
    <s v="690241015"/>
    <s v="Spese postali e bollati"/>
    <s v=""/>
    <s v="C"/>
    <x v="1"/>
    <n v="80.69"/>
    <n v="-80.69"/>
    <n v="-82.18"/>
    <n v="452.92"/>
    <n v="-452.92"/>
    <x v="60"/>
    <x v="15"/>
    <x v="4"/>
  </r>
  <r>
    <s v="690241027"/>
    <s v="Spese riscaldamento"/>
    <s v=""/>
    <s v="C"/>
    <x v="1"/>
    <n v="1025"/>
    <n v="-1025"/>
    <n v="-20.6"/>
    <n v="1291"/>
    <n v="-1291"/>
    <x v="53"/>
    <x v="15"/>
    <x v="4"/>
  </r>
  <r>
    <s v="690241518"/>
    <s v="Assicurazione per responsabilità civile"/>
    <s v=""/>
    <s v="C"/>
    <x v="1"/>
    <n v="299.99"/>
    <n v="-299.99"/>
    <n v="0"/>
    <n v="299.99"/>
    <n v="-299.99"/>
    <x v="53"/>
    <x v="15"/>
    <x v="4"/>
  </r>
  <r>
    <s v="690241525"/>
    <s v="Assicurazione sede"/>
    <s v=""/>
    <s v="C"/>
    <x v="1"/>
    <n v="1505.26"/>
    <n v="-1505.26"/>
    <n v="-0.59"/>
    <n v="1514.13"/>
    <n v="-1514.13"/>
    <x v="53"/>
    <x v="15"/>
    <x v="4"/>
  </r>
  <r>
    <s v="6902420052"/>
    <s v="Buoni pasto dipendenti"/>
    <s v=""/>
    <s v="C"/>
    <x v="1"/>
    <n v="5548.84"/>
    <n v="-5548.84"/>
    <n v="-27.26"/>
    <n v="7628.28"/>
    <n v="-7628.28"/>
    <x v="61"/>
    <x v="17"/>
    <x v="4"/>
  </r>
  <r>
    <s v="690242010"/>
    <s v="Servizi di pulizia uffici"/>
    <s v=""/>
    <s v="C"/>
    <x v="1"/>
    <n v="2446.1"/>
    <n v="-2446.1"/>
    <n v="159.37"/>
    <n v="943.09"/>
    <n v="-943.09"/>
    <x v="62"/>
    <x v="15"/>
    <x v="4"/>
  </r>
  <r>
    <s v="690242021"/>
    <s v="Spese generali sede"/>
    <s v=""/>
    <s v="C"/>
    <x v="1"/>
    <n v="23944.93"/>
    <n v="-23944.93"/>
    <n v="1456.86"/>
    <n v="1538.03"/>
    <n v="-1538.03"/>
    <x v="43"/>
    <x v="15"/>
    <x v="4"/>
  </r>
  <r>
    <s v="690242022"/>
    <s v="Assistenza/Consulenza informatica"/>
    <s v=""/>
    <s v="C"/>
    <x v="1"/>
    <n v="8026.18"/>
    <n v="-8026.18"/>
    <n v="-58.64"/>
    <n v="19406.78"/>
    <n v="-19406.78"/>
    <x v="59"/>
    <x v="15"/>
    <x v="4"/>
  </r>
  <r>
    <s v="690242024"/>
    <s v="campagna promozione immagine"/>
    <s v=""/>
    <s v="C"/>
    <x v="1"/>
    <n v="0"/>
    <n v="0"/>
    <n v="-100"/>
    <n v="41480"/>
    <n v="-41480"/>
    <x v="63"/>
    <x v="14"/>
    <x v="4"/>
  </r>
  <r>
    <s v="690242025"/>
    <s v="Corsi di Formazione"/>
    <s v=""/>
    <s v="C"/>
    <x v="1"/>
    <n v="0"/>
    <n v="0"/>
    <n v="-100"/>
    <n v="2011.87"/>
    <n v="-2011.87"/>
    <x v="61"/>
    <x v="17"/>
    <x v="4"/>
  </r>
  <r>
    <s v="6903310"/>
    <s v="Spese viaggio"/>
    <s v=""/>
    <s v="C"/>
    <x v="1"/>
    <n v="9662.2800000000007"/>
    <n v="-9662.2800000000007"/>
    <n v="100"/>
    <n v="0"/>
    <n v="0"/>
    <x v="38"/>
    <x v="14"/>
    <x v="4"/>
  </r>
  <r>
    <s v="6903315"/>
    <s v="Spese vitto e alloggio"/>
    <s v=""/>
    <s v="C"/>
    <x v="1"/>
    <n v="6143.37"/>
    <n v="-6143.37"/>
    <n v="100"/>
    <n v="0"/>
    <n v="0"/>
    <x v="38"/>
    <x v="14"/>
    <x v="4"/>
  </r>
  <r>
    <s v="6903320"/>
    <s v="Spese di rappresentanza"/>
    <s v=""/>
    <s v="C"/>
    <x v="1"/>
    <n v="4914.5200000000004"/>
    <n v="-4914.5200000000004"/>
    <n v="100"/>
    <n v="0"/>
    <n v="0"/>
    <x v="38"/>
    <x v="14"/>
    <x v="4"/>
  </r>
  <r>
    <s v="700"/>
    <s v="Costi per godimento beni di terzi"/>
    <s v=""/>
    <s v="C"/>
    <x v="0"/>
    <n v="22040"/>
    <n v="-22040"/>
    <n v="31.3"/>
    <n v="16785.88"/>
    <n v="-16785.88"/>
    <x v="0"/>
    <x v="0"/>
    <x v="0"/>
  </r>
  <r>
    <s v="7001020"/>
    <s v="Spese condominiali"/>
    <s v=""/>
    <s v="C"/>
    <x v="1"/>
    <n v="1011.25"/>
    <n v="-1011.25"/>
    <n v="-75.849999999999994"/>
    <n v="4187.9399999999996"/>
    <n v="-4187.9399999999996"/>
    <x v="43"/>
    <x v="15"/>
    <x v="4"/>
  </r>
  <r>
    <s v="7004030"/>
    <s v="Costi periodici licenza d'uso software"/>
    <s v=""/>
    <s v="C"/>
    <x v="1"/>
    <n v="18343.259999999998"/>
    <n v="-18343.259999999998"/>
    <n v="78.75"/>
    <n v="10261.83"/>
    <n v="-10261.83"/>
    <x v="59"/>
    <x v="15"/>
    <x v="4"/>
  </r>
  <r>
    <s v="7004050"/>
    <s v="Noleggio macchine ufficio"/>
    <s v=""/>
    <s v="C"/>
    <x v="1"/>
    <n v="2685.49"/>
    <n v="-2685.49"/>
    <n v="14.96"/>
    <n v="2336.11"/>
    <n v="-2336.11"/>
    <x v="53"/>
    <x v="15"/>
    <x v="4"/>
  </r>
  <r>
    <s v="710"/>
    <s v="Costi per il personale"/>
    <s v=""/>
    <s v="C"/>
    <x v="0"/>
    <n v="104545.44"/>
    <n v="-104545.44"/>
    <n v="-48.92"/>
    <n v="204662.35"/>
    <n v="-204662.35"/>
    <x v="0"/>
    <x v="0"/>
    <x v="0"/>
  </r>
  <r>
    <s v="7101010"/>
    <s v="Retribuzione del personale dipendente"/>
    <s v=""/>
    <s v="C"/>
    <x v="1"/>
    <n v="68676.97"/>
    <n v="-68676.97"/>
    <n v="-53.5"/>
    <n v="147696.88"/>
    <n v="-147696.88"/>
    <x v="64"/>
    <x v="17"/>
    <x v="4"/>
  </r>
  <r>
    <s v="7101020"/>
    <s v="Arrotondamento su restribuzioni"/>
    <s v=""/>
    <s v="C"/>
    <x v="1"/>
    <n v="-3.57"/>
    <n v="3.57"/>
    <n v="-99.44"/>
    <n v="-1.79"/>
    <n v="1.79"/>
    <x v="64"/>
    <x v="17"/>
    <x v="4"/>
  </r>
  <r>
    <s v="7101510"/>
    <s v="Oneri sociali personale"/>
    <s v=""/>
    <s v="C"/>
    <x v="1"/>
    <n v="694.08"/>
    <n v="-694.08"/>
    <n v="-15.03"/>
    <n v="816.84"/>
    <n v="-816.84"/>
    <x v="65"/>
    <x v="17"/>
    <x v="4"/>
  </r>
  <r>
    <s v="7101515"/>
    <s v="INPS"/>
    <s v=""/>
    <s v="C"/>
    <x v="1"/>
    <n v="25289.13"/>
    <n v="-25289.13"/>
    <n v="-39.61"/>
    <n v="41874.019999999997"/>
    <n v="-41874.019999999997"/>
    <x v="66"/>
    <x v="17"/>
    <x v="4"/>
  </r>
  <r>
    <s v="7101520"/>
    <s v="INAIL"/>
    <s v=""/>
    <s v="C"/>
    <x v="1"/>
    <n v="410.16"/>
    <n v="-410.16"/>
    <n v="-28.37"/>
    <n v="572.6"/>
    <n v="-572.6"/>
    <x v="66"/>
    <x v="17"/>
    <x v="4"/>
  </r>
  <r>
    <s v="7102010"/>
    <s v="T.F.R. personale accantonato"/>
    <s v=""/>
    <s v="C"/>
    <x v="1"/>
    <n v="9478.67"/>
    <n v="-9478.67"/>
    <n v="-30.62"/>
    <n v="13661.36"/>
    <n v="-13661.36"/>
    <x v="67"/>
    <x v="17"/>
    <x v="4"/>
  </r>
  <r>
    <s v="7103028"/>
    <s v="Oneri diversi di gestione"/>
    <s v=""/>
    <s v="C"/>
    <x v="1"/>
    <n v="0"/>
    <n v="0"/>
    <n v="-100"/>
    <n v="42.44"/>
    <n v="-42.44"/>
    <x v="65"/>
    <x v="17"/>
    <x v="4"/>
  </r>
  <r>
    <s v="720"/>
    <s v="Ammortamenti e svalutazioni"/>
    <s v=""/>
    <s v="C"/>
    <x v="0"/>
    <n v="9005.52"/>
    <n v="-9005.52"/>
    <n v="-1.1100000000000001"/>
    <n v="9107.0499999999993"/>
    <n v="-9107.0499999999993"/>
    <x v="0"/>
    <x v="0"/>
    <x v="0"/>
  </r>
  <r>
    <s v="7201060"/>
    <s v="Amm.to software"/>
    <s v=""/>
    <s v="C"/>
    <x v="1"/>
    <n v="6497.9"/>
    <n v="-6497.9"/>
    <n v="8.23"/>
    <n v="6004.04"/>
    <n v="-6004.04"/>
    <x v="68"/>
    <x v="18"/>
    <x v="4"/>
  </r>
  <r>
    <s v="720151050"/>
    <s v="Amm.to mobili e arredi"/>
    <s v=""/>
    <s v="C"/>
    <x v="1"/>
    <n v="292.8"/>
    <n v="-292.8"/>
    <n v="0"/>
    <n v="292.8"/>
    <n v="-292.8"/>
    <x v="69"/>
    <x v="18"/>
    <x v="4"/>
  </r>
  <r>
    <s v="720151051"/>
    <s v="Amm.to macchine ufficio elettroniche"/>
    <s v=""/>
    <s v="C"/>
    <x v="1"/>
    <n v="1759.82"/>
    <n v="-1759.82"/>
    <n v="-2.91"/>
    <n v="1812.55"/>
    <n v="-1812.55"/>
    <x v="69"/>
    <x v="18"/>
    <x v="4"/>
  </r>
  <r>
    <s v="720151058"/>
    <s v="Amm.to macchine ufficio"/>
    <s v=""/>
    <s v="C"/>
    <x v="1"/>
    <n v="0"/>
    <n v="0"/>
    <n v="-100"/>
    <n v="542.66"/>
    <n v="-542.66"/>
    <x v="69"/>
    <x v="18"/>
    <x v="4"/>
  </r>
  <r>
    <s v="720151059"/>
    <s v="Amm.to hardware office"/>
    <s v=""/>
    <s v="C"/>
    <x v="1"/>
    <n v="455"/>
    <n v="-455"/>
    <n v="0"/>
    <n v="455"/>
    <n v="-455"/>
    <x v="69"/>
    <x v="18"/>
    <x v="4"/>
  </r>
  <r>
    <s v="760"/>
    <s v="Oneri diversi di gestione"/>
    <s v=""/>
    <s v="C"/>
    <x v="0"/>
    <n v="18408.53"/>
    <n v="-18408.53"/>
    <n v="-27.81"/>
    <n v="25499.48"/>
    <n v="-25499.48"/>
    <x v="0"/>
    <x v="0"/>
    <x v="0"/>
  </r>
  <r>
    <s v="760102515"/>
    <s v="Tassa smaltimento rifiuti"/>
    <s v=""/>
    <s v="C"/>
    <x v="1"/>
    <n v="752"/>
    <n v="-752"/>
    <n v="100"/>
    <n v="0"/>
    <n v="0"/>
    <x v="43"/>
    <x v="15"/>
    <x v="4"/>
  </r>
  <r>
    <s v="760103510"/>
    <s v="Altre imposte e tasse "/>
    <s v=""/>
    <s v="C"/>
    <x v="1"/>
    <n v="2775"/>
    <n v="-2775"/>
    <n v="100"/>
    <n v="0"/>
    <n v="0"/>
    <x v="53"/>
    <x v="15"/>
    <x v="4"/>
  </r>
  <r>
    <s v="76020025"/>
    <s v="Multe e ammende"/>
    <s v=""/>
    <s v="C"/>
    <x v="1"/>
    <n v="1.3"/>
    <n v="-1.3"/>
    <n v="-93.91"/>
    <n v="21.36"/>
    <n v="-21.36"/>
    <x v="53"/>
    <x v="15"/>
    <x v="4"/>
  </r>
  <r>
    <s v="76020030"/>
    <s v="Penalità contrattuali"/>
    <s v=""/>
    <s v="C"/>
    <x v="1"/>
    <n v="187.6"/>
    <n v="-187.6"/>
    <n v="100"/>
    <n v="0"/>
    <n v="0"/>
    <x v="53"/>
    <x v="14"/>
    <x v="4"/>
  </r>
  <r>
    <s v="76020040"/>
    <s v="Abbuoni passivi non compresi nei ricavi"/>
    <s v=""/>
    <s v="C"/>
    <x v="1"/>
    <n v="179.9"/>
    <n v="-179.9"/>
    <n v="100"/>
    <n v="0"/>
    <n v="0"/>
    <x v="70"/>
    <x v="12"/>
    <x v="4"/>
  </r>
  <r>
    <s v="76020050"/>
    <s v="Erogazioni liberali"/>
    <s v=""/>
    <s v="C"/>
    <x v="1"/>
    <n v="3600"/>
    <n v="-3600"/>
    <n v="-82"/>
    <n v="20000"/>
    <n v="-20000"/>
    <x v="53"/>
    <x v="15"/>
    <x v="4"/>
  </r>
  <r>
    <s v="76020080"/>
    <s v="Cancelleria, stampati e materiale d'uffi"/>
    <s v=""/>
    <s v="C"/>
    <x v="1"/>
    <n v="3354.26"/>
    <n v="-3354.26"/>
    <n v="329.33"/>
    <n v="781.27"/>
    <n v="-781.27"/>
    <x v="71"/>
    <x v="15"/>
    <x v="4"/>
  </r>
  <r>
    <s v="76020085"/>
    <s v="Omaggi a terzi &gt; Euro 25,82"/>
    <s v=""/>
    <s v="C"/>
    <x v="1"/>
    <n v="540"/>
    <n v="-540"/>
    <n v="100"/>
    <n v="0"/>
    <n v="0"/>
    <x v="53"/>
    <x v="14"/>
    <x v="4"/>
  </r>
  <r>
    <s v="76020100"/>
    <s v="IMU"/>
    <s v=""/>
    <s v="C"/>
    <x v="1"/>
    <n v="3202"/>
    <n v="-3202"/>
    <n v="0"/>
    <n v="3202"/>
    <n v="-3202"/>
    <x v="43"/>
    <x v="15"/>
    <x v="4"/>
  </r>
  <r>
    <s v="76020105"/>
    <s v="Sopravvenienze passive ordinarie"/>
    <s v=""/>
    <s v="C"/>
    <x v="1"/>
    <n v="7.95"/>
    <n v="-7.95"/>
    <n v="-98.48"/>
    <n v="522.85"/>
    <n v="-522.85"/>
    <x v="72"/>
    <x v="19"/>
    <x v="4"/>
  </r>
  <r>
    <s v="76020122"/>
    <s v="costi non deducibili"/>
    <s v=""/>
    <s v="C"/>
    <x v="1"/>
    <n v="3808.52"/>
    <n v="-3808.52"/>
    <n v="100"/>
    <n v="0"/>
    <n v="0"/>
    <x v="53"/>
    <x v="14"/>
    <x v="4"/>
  </r>
  <r>
    <s v="76020125"/>
    <s v="TASI"/>
    <s v=""/>
    <s v="C"/>
    <x v="1"/>
    <n v="0"/>
    <n v="0"/>
    <n v="-100"/>
    <n v="972"/>
    <n v="-972"/>
    <x v="43"/>
    <x v="15"/>
    <x v="4"/>
  </r>
  <r>
    <s v="840"/>
    <s v="Proventi diversi dai precedenti"/>
    <s v=""/>
    <s v="R"/>
    <x v="0"/>
    <n v="0"/>
    <n v="0"/>
    <n v="-100"/>
    <n v="1142.9000000000001"/>
    <n v="1142.9000000000001"/>
    <x v="0"/>
    <x v="0"/>
    <x v="0"/>
  </r>
  <r>
    <s v="8401525"/>
    <s v="Interessi su altri crediti"/>
    <s v=""/>
    <s v="R"/>
    <x v="1"/>
    <n v="0"/>
    <n v="0"/>
    <n v="-100"/>
    <n v="1142.9000000000001"/>
    <n v="1142.9000000000001"/>
    <x v="73"/>
    <x v="20"/>
    <x v="3"/>
  </r>
  <r>
    <s v="850"/>
    <s v="Interessi ed altri oneri finanziari"/>
    <s v=""/>
    <s v="C"/>
    <x v="0"/>
    <n v="214.64"/>
    <n v="-214.64"/>
    <n v="-40.98"/>
    <n v="363.69"/>
    <n v="-363.69"/>
    <x v="0"/>
    <x v="0"/>
    <x v="0"/>
  </r>
  <r>
    <s v="85015015"/>
    <s v="Interessi su mutui"/>
    <s v=""/>
    <s v="C"/>
    <x v="1"/>
    <n v="182.64"/>
    <n v="-182.64"/>
    <n v="-40.65"/>
    <n v="307.73"/>
    <n v="-307.73"/>
    <x v="74"/>
    <x v="16"/>
    <x v="4"/>
  </r>
  <r>
    <s v="85015053"/>
    <s v="Interessi passivi su depositi bancari "/>
    <s v=""/>
    <s v="C"/>
    <x v="1"/>
    <n v="0"/>
    <n v="0"/>
    <n v="-100"/>
    <n v="55.96"/>
    <n v="-55.96"/>
    <x v="74"/>
    <x v="16"/>
    <x v="4"/>
  </r>
  <r>
    <s v="85015091"/>
    <s v="interessi passivi indeducibili"/>
    <s v=""/>
    <s v="C"/>
    <x v="1"/>
    <n v="32"/>
    <n v="-32"/>
    <n v="100"/>
    <n v="0"/>
    <n v="0"/>
    <x v="74"/>
    <x v="16"/>
    <x v="4"/>
  </r>
  <r>
    <s v="900"/>
    <s v="Imposte correnti"/>
    <s v=""/>
    <s v="C"/>
    <x v="0"/>
    <n v="2352"/>
    <n v="-2352"/>
    <n v="-72.930000000000007"/>
    <n v="8689"/>
    <n v="-8689"/>
    <x v="0"/>
    <x v="0"/>
    <x v="0"/>
  </r>
  <r>
    <s v="90010"/>
    <s v="IRES"/>
    <s v=""/>
    <s v="C"/>
    <x v="1"/>
    <n v="843"/>
    <n v="-843"/>
    <n v="0"/>
    <n v="843"/>
    <n v="-843"/>
    <x v="53"/>
    <x v="15"/>
    <x v="4"/>
  </r>
  <r>
    <s v="90015"/>
    <s v="IRAP"/>
    <s v=""/>
    <s v="C"/>
    <x v="1"/>
    <n v="1509"/>
    <n v="-1509"/>
    <n v="-80.77"/>
    <n v="7846"/>
    <n v="-7846"/>
    <x v="53"/>
    <x v="15"/>
    <x v="4"/>
  </r>
  <r>
    <s v=" "/>
    <s v="STATO PATRIMONIALE"/>
    <s v=""/>
    <s v=""/>
    <x v="2"/>
    <n v="0"/>
    <n v="0"/>
    <n v="0"/>
    <n v="0"/>
    <n v="0"/>
    <x v="0"/>
    <x v="0"/>
    <x v="0"/>
  </r>
  <r>
    <s v=" "/>
    <s v="Attività"/>
    <s v=""/>
    <s v=""/>
    <x v="2"/>
    <n v="2215763.86"/>
    <m/>
    <n v="36.44"/>
    <n v="1624025.95"/>
    <m/>
    <x v="0"/>
    <x v="0"/>
    <x v="0"/>
  </r>
  <r>
    <s v=" "/>
    <s v="Passività"/>
    <s v=""/>
    <s v=""/>
    <x v="2"/>
    <n v="2022731.55"/>
    <m/>
    <n v="42.36"/>
    <n v="1420892.87"/>
    <m/>
    <x v="0"/>
    <x v="0"/>
    <x v="0"/>
  </r>
  <r>
    <s v=" "/>
    <s v="Utile d'esercizio"/>
    <s v=""/>
    <s v=""/>
    <x v="1"/>
    <n v="193032.31"/>
    <n v="-193032.31"/>
    <n v="-4.97"/>
    <n v="203133.08"/>
    <n v="-203133.08"/>
    <x v="75"/>
    <x v="5"/>
    <x v="2"/>
  </r>
  <r>
    <s v=" "/>
    <s v="CONTO ECONOMICO"/>
    <s v=""/>
    <s v=""/>
    <x v="2"/>
    <n v="0"/>
    <m/>
    <n v="0"/>
    <n v="0"/>
    <m/>
    <x v="0"/>
    <x v="0"/>
    <x v="0"/>
  </r>
  <r>
    <s v=" "/>
    <s v="Ricavi"/>
    <s v=""/>
    <s v=""/>
    <x v="2"/>
    <n v="1724314.23"/>
    <m/>
    <n v="112.9"/>
    <n v="809910.88"/>
    <m/>
    <x v="0"/>
    <x v="0"/>
    <x v="0"/>
  </r>
  <r>
    <s v=" "/>
    <s v="Costi"/>
    <s v=""/>
    <s v=""/>
    <x v="2"/>
    <n v="1531281.92"/>
    <m/>
    <n v="152.36000000000001"/>
    <n v="606777.80000000005"/>
    <m/>
    <x v="0"/>
    <x v="0"/>
    <x v="0"/>
  </r>
  <r>
    <s v=" "/>
    <s v="Utile (Perdita) d'esercizio"/>
    <s v=""/>
    <s v=""/>
    <x v="2"/>
    <n v="193032.31"/>
    <m/>
    <n v="-4.97"/>
    <n v="203133.08"/>
    <m/>
    <x v="0"/>
    <x v="0"/>
    <x v="0"/>
  </r>
  <r>
    <m/>
    <m/>
    <m/>
    <m/>
    <x v="3"/>
    <m/>
    <m/>
    <m/>
    <m/>
    <m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005855-AF75-4614-BA1B-C9A0A248F6D7}" name="Tabella pivot1" cacheId="6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C37" firstHeaderRow="0" firstDataRow="1" firstDataCol="1" rowPageCount="1" colPageCount="1"/>
  <pivotFields count="13">
    <pivotField showAll="0"/>
    <pivotField showAll="0"/>
    <pivotField showAll="0"/>
    <pivotField showAll="0"/>
    <pivotField axis="axisPage" multipleItemSelectionAllowed="1" showAll="0">
      <items count="5">
        <item h="1" x="2"/>
        <item h="1" x="0"/>
        <item x="1"/>
        <item h="1" x="3"/>
        <item t="default"/>
      </items>
    </pivotField>
    <pivotField showAll="0"/>
    <pivotField dataField="1" showAll="0"/>
    <pivotField showAll="0"/>
    <pivotField showAll="0"/>
    <pivotField dataField="1" showAll="0"/>
    <pivotField axis="axisRow" showAll="0">
      <items count="79">
        <item x="1"/>
        <item m="1" x="76"/>
        <item x="5"/>
        <item x="22"/>
        <item x="7"/>
        <item x="3"/>
        <item x="4"/>
        <item x="6"/>
        <item x="19"/>
        <item x="20"/>
        <item x="21"/>
        <item x="8"/>
        <item x="9"/>
        <item m="1" x="77"/>
        <item x="11"/>
        <item x="10"/>
        <item x="12"/>
        <item x="14"/>
        <item x="75"/>
        <item x="13"/>
        <item x="16"/>
        <item x="15"/>
        <item x="17"/>
        <item x="0"/>
        <item x="2"/>
        <item x="18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56"/>
        <item t="default"/>
      </items>
    </pivotField>
    <pivotField axis="axisRow" showAll="0">
      <items count="32">
        <item x="1"/>
        <item x="2"/>
        <item x="3"/>
        <item x="4"/>
        <item x="5"/>
        <item x="7"/>
        <item x="6"/>
        <item m="1" x="21"/>
        <item x="0"/>
        <item x="9"/>
        <item x="10"/>
        <item x="11"/>
        <item m="1" x="27"/>
        <item m="1" x="28"/>
        <item m="1" x="30"/>
        <item m="1" x="26"/>
        <item m="1" x="24"/>
        <item x="17"/>
        <item m="1" x="23"/>
        <item m="1" x="29"/>
        <item m="1" x="22"/>
        <item m="1" x="25"/>
        <item x="20"/>
        <item x="12"/>
        <item x="13"/>
        <item x="14"/>
        <item x="15"/>
        <item x="16"/>
        <item x="18"/>
        <item x="19"/>
        <item x="8"/>
        <item t="default"/>
      </items>
    </pivotField>
    <pivotField axis="axisRow" showAll="0">
      <items count="8">
        <item x="1"/>
        <item x="2"/>
        <item h="1" x="0"/>
        <item h="1" m="1" x="5"/>
        <item h="1" m="1" x="6"/>
        <item h="1" x="3"/>
        <item h="1" x="4"/>
        <item t="default"/>
      </items>
    </pivotField>
  </pivotFields>
  <rowFields count="3">
    <field x="12"/>
    <field x="11"/>
    <field x="10"/>
  </rowFields>
  <rowItems count="34">
    <i>
      <x/>
    </i>
    <i r="1">
      <x/>
    </i>
    <i r="2">
      <x/>
    </i>
    <i r="2">
      <x v="24"/>
    </i>
    <i r="1">
      <x v="1"/>
    </i>
    <i r="2">
      <x v="2"/>
    </i>
    <i r="2">
      <x v="4"/>
    </i>
    <i r="2">
      <x v="5"/>
    </i>
    <i r="2">
      <x v="6"/>
    </i>
    <i r="2">
      <x v="7"/>
    </i>
    <i r="1">
      <x v="2"/>
    </i>
    <i r="2">
      <x v="11"/>
    </i>
    <i r="2">
      <x v="12"/>
    </i>
    <i r="2">
      <x v="14"/>
    </i>
    <i r="2">
      <x v="15"/>
    </i>
    <i r="1">
      <x v="3"/>
    </i>
    <i r="2">
      <x v="16"/>
    </i>
    <i>
      <x v="1"/>
    </i>
    <i r="1">
      <x v="4"/>
    </i>
    <i r="2">
      <x v="17"/>
    </i>
    <i r="2">
      <x v="18"/>
    </i>
    <i r="2">
      <x v="19"/>
    </i>
    <i r="1">
      <x v="5"/>
    </i>
    <i r="2">
      <x v="20"/>
    </i>
    <i r="1">
      <x v="6"/>
    </i>
    <i r="2">
      <x v="21"/>
    </i>
    <i r="1">
      <x v="30"/>
    </i>
    <i r="2">
      <x v="3"/>
    </i>
    <i r="2">
      <x v="8"/>
    </i>
    <i r="2">
      <x v="9"/>
    </i>
    <i r="2">
      <x v="10"/>
    </i>
    <i r="2">
      <x v="22"/>
    </i>
    <i r="2">
      <x v="25"/>
    </i>
    <i t="grand">
      <x/>
    </i>
  </rowItems>
  <colFields count="1">
    <field x="-2"/>
  </colFields>
  <colItems count="2">
    <i>
      <x/>
    </i>
    <i i="1">
      <x v="1"/>
    </i>
  </colItems>
  <pageFields count="1">
    <pageField fld="4" hier="-1"/>
  </pageFields>
  <dataFields count="2">
    <dataField name="Somma di 2021 IMPORTO OK" fld="6" baseField="0" baseItem="0" numFmtId="4"/>
    <dataField name="Somma di 2020 IMPORTO OK" fld="9" baseField="0" baseItem="0" numFmtId="4"/>
  </dataFields>
  <formats count="1">
    <format dxfId="0">
      <pivotArea collapsedLevelsAreSubtotals="1" fieldPosition="0">
        <references count="4">
          <reference field="4294967294" count="1" selected="0">
            <x v="1"/>
          </reference>
          <reference field="10" count="1">
            <x v="2"/>
          </reference>
          <reference field="11" count="1" selected="0">
            <x v="1"/>
          </reference>
          <reference field="12" count="1" selected="0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127397-B3F8-457B-BCB8-053DED264517}" name="Tabella pivot1" cacheId="6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C72" firstHeaderRow="0" firstDataRow="1" firstDataCol="1" rowPageCount="1" colPageCount="1"/>
  <pivotFields count="13">
    <pivotField showAll="0"/>
    <pivotField showAll="0"/>
    <pivotField showAll="0"/>
    <pivotField showAll="0"/>
    <pivotField axis="axisPage" multipleItemSelectionAllowed="1" showAll="0">
      <items count="5">
        <item h="1" x="2"/>
        <item h="1" x="0"/>
        <item x="1"/>
        <item h="1" x="3"/>
        <item t="default"/>
      </items>
    </pivotField>
    <pivotField showAll="0"/>
    <pivotField dataField="1" showAll="0"/>
    <pivotField showAll="0"/>
    <pivotField showAll="0"/>
    <pivotField dataField="1" showAll="0"/>
    <pivotField axis="axisRow" showAll="0" sortType="ascending">
      <items count="79">
        <item x="1"/>
        <item m="1" x="76"/>
        <item x="2"/>
        <item x="5"/>
        <item x="22"/>
        <item x="7"/>
        <item x="3"/>
        <item x="4"/>
        <item x="6"/>
        <item x="19"/>
        <item x="18"/>
        <item x="20"/>
        <item x="21"/>
        <item x="8"/>
        <item x="9"/>
        <item m="1" x="77"/>
        <item x="11"/>
        <item x="10"/>
        <item x="12"/>
        <item x="14"/>
        <item x="75"/>
        <item x="13"/>
        <item x="16"/>
        <item x="15"/>
        <item x="17"/>
        <item x="33"/>
        <item x="70"/>
        <item x="59"/>
        <item x="53"/>
        <item x="68"/>
        <item x="69"/>
        <item x="71"/>
        <item x="42"/>
        <item x="55"/>
        <item x="56"/>
        <item x="45"/>
        <item x="51"/>
        <item x="54"/>
        <item x="66"/>
        <item x="26"/>
        <item x="52"/>
        <item x="36"/>
        <item x="50"/>
        <item x="49"/>
        <item x="48"/>
        <item x="44"/>
        <item x="28"/>
        <item x="32"/>
        <item x="31"/>
        <item x="40"/>
        <item x="61"/>
        <item x="73"/>
        <item x="74"/>
        <item x="27"/>
        <item x="30"/>
        <item x="29"/>
        <item x="72"/>
        <item x="65"/>
        <item x="39"/>
        <item x="63"/>
        <item x="62"/>
        <item x="23"/>
        <item x="24"/>
        <item x="25"/>
        <item x="35"/>
        <item x="37"/>
        <item x="41"/>
        <item x="34"/>
        <item x="57"/>
        <item x="43"/>
        <item x="60"/>
        <item x="58"/>
        <item x="64"/>
        <item x="47"/>
        <item x="67"/>
        <item x="38"/>
        <item x="46"/>
        <item x="0"/>
        <item t="default"/>
      </items>
    </pivotField>
    <pivotField axis="axisRow" showAll="0" sortType="ascending">
      <items count="32">
        <item x="1"/>
        <item x="9"/>
        <item x="15"/>
        <item m="1" x="30"/>
        <item m="1" x="23"/>
        <item m="1" x="27"/>
        <item x="2"/>
        <item m="1" x="28"/>
        <item m="1" x="24"/>
        <item m="1" x="29"/>
        <item x="10"/>
        <item x="17"/>
        <item m="1" x="26"/>
        <item x="13"/>
        <item x="3"/>
        <item x="20"/>
        <item m="1" x="25"/>
        <item x="14"/>
        <item x="11"/>
        <item x="4"/>
        <item x="18"/>
        <item x="5"/>
        <item x="7"/>
        <item x="16"/>
        <item x="6"/>
        <item x="19"/>
        <item x="12"/>
        <item m="1" x="21"/>
        <item x="8"/>
        <item m="1" x="22"/>
        <item x="0"/>
        <item t="default"/>
      </items>
    </pivotField>
    <pivotField axis="axisRow" showAll="0" sortType="ascending">
      <items count="8">
        <item x="3"/>
        <item x="4"/>
        <item h="1" x="1"/>
        <item h="1" m="1" x="6"/>
        <item h="1" x="2"/>
        <item h="1" m="1" x="5"/>
        <item h="1" x="0"/>
        <item t="default"/>
      </items>
    </pivotField>
  </pivotFields>
  <rowFields count="3">
    <field x="12"/>
    <field x="11"/>
    <field x="10"/>
  </rowFields>
  <rowItems count="69">
    <i>
      <x/>
    </i>
    <i r="1">
      <x v="1"/>
    </i>
    <i r="2">
      <x v="61"/>
    </i>
    <i r="2">
      <x v="62"/>
    </i>
    <i r="2">
      <x v="63"/>
    </i>
    <i r="1">
      <x v="10"/>
    </i>
    <i r="2">
      <x v="25"/>
    </i>
    <i r="2">
      <x v="39"/>
    </i>
    <i r="2">
      <x v="46"/>
    </i>
    <i r="2">
      <x v="47"/>
    </i>
    <i r="2">
      <x v="48"/>
    </i>
    <i r="2">
      <x v="53"/>
    </i>
    <i r="2">
      <x v="54"/>
    </i>
    <i r="2">
      <x v="55"/>
    </i>
    <i r="2">
      <x v="64"/>
    </i>
    <i r="1">
      <x v="15"/>
    </i>
    <i r="2">
      <x v="51"/>
    </i>
    <i r="1">
      <x v="18"/>
    </i>
    <i r="2">
      <x v="67"/>
    </i>
    <i>
      <x v="1"/>
    </i>
    <i r="1">
      <x v="2"/>
    </i>
    <i r="2">
      <x v="27"/>
    </i>
    <i r="2">
      <x v="28"/>
    </i>
    <i r="2">
      <x v="31"/>
    </i>
    <i r="2">
      <x v="37"/>
    </i>
    <i r="2">
      <x v="40"/>
    </i>
    <i r="2">
      <x v="60"/>
    </i>
    <i r="2">
      <x v="68"/>
    </i>
    <i r="2">
      <x v="69"/>
    </i>
    <i r="2">
      <x v="70"/>
    </i>
    <i r="2">
      <x v="71"/>
    </i>
    <i r="1">
      <x v="11"/>
    </i>
    <i r="2">
      <x v="38"/>
    </i>
    <i r="2">
      <x v="50"/>
    </i>
    <i r="2">
      <x v="57"/>
    </i>
    <i r="2">
      <x v="72"/>
    </i>
    <i r="2">
      <x v="74"/>
    </i>
    <i r="1">
      <x v="13"/>
    </i>
    <i r="2">
      <x v="65"/>
    </i>
    <i r="2">
      <x v="66"/>
    </i>
    <i r="1">
      <x v="17"/>
    </i>
    <i r="2">
      <x v="28"/>
    </i>
    <i r="2">
      <x v="37"/>
    </i>
    <i r="2">
      <x v="49"/>
    </i>
    <i r="2">
      <x v="58"/>
    </i>
    <i r="2">
      <x v="59"/>
    </i>
    <i r="2">
      <x v="75"/>
    </i>
    <i r="1">
      <x v="20"/>
    </i>
    <i r="2">
      <x v="29"/>
    </i>
    <i r="2">
      <x v="30"/>
    </i>
    <i r="1">
      <x v="23"/>
    </i>
    <i r="2">
      <x v="33"/>
    </i>
    <i r="2">
      <x v="34"/>
    </i>
    <i r="2">
      <x v="52"/>
    </i>
    <i r="1">
      <x v="25"/>
    </i>
    <i r="2">
      <x v="56"/>
    </i>
    <i r="1">
      <x v="26"/>
    </i>
    <i r="2">
      <x v="26"/>
    </i>
    <i r="2">
      <x v="32"/>
    </i>
    <i r="2">
      <x v="35"/>
    </i>
    <i r="2">
      <x v="36"/>
    </i>
    <i r="2">
      <x v="41"/>
    </i>
    <i r="2">
      <x v="42"/>
    </i>
    <i r="2">
      <x v="43"/>
    </i>
    <i r="2">
      <x v="44"/>
    </i>
    <i r="2">
      <x v="45"/>
    </i>
    <i r="2">
      <x v="73"/>
    </i>
    <i r="2">
      <x v="76"/>
    </i>
    <i t="grand">
      <x/>
    </i>
  </rowItems>
  <colFields count="1">
    <field x="-2"/>
  </colFields>
  <colItems count="2">
    <i>
      <x/>
    </i>
    <i i="1">
      <x v="1"/>
    </i>
  </colItems>
  <pageFields count="1">
    <pageField fld="4" hier="-1"/>
  </pageFields>
  <dataFields count="2">
    <dataField name="Somma di 2021 IMPORTO OK" fld="6" baseField="0" baseItem="0" numFmtId="4"/>
    <dataField name="Somma di 2020 IMPORTO OK" fld="9" baseField="0" baseItem="0" numFmtId="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tabSelected="1" topLeftCell="A109" workbookViewId="0">
      <selection activeCell="G16" sqref="G16"/>
    </sheetView>
  </sheetViews>
  <sheetFormatPr defaultRowHeight="15"/>
  <cols>
    <col min="1" max="1" width="12" bestFit="1" customWidth="1"/>
    <col min="2" max="2" width="38.42578125" bestFit="1" customWidth="1"/>
    <col min="3" max="3" width="10.85546875" customWidth="1"/>
    <col min="4" max="4" width="4.85546875" customWidth="1"/>
    <col min="5" max="5" width="5.5703125" customWidth="1"/>
    <col min="6" max="7" width="13.85546875" style="6" customWidth="1"/>
    <col min="8" max="8" width="7.5703125" customWidth="1"/>
    <col min="9" max="9" width="15.42578125" style="6" customWidth="1"/>
    <col min="10" max="10" width="13.85546875" style="6" customWidth="1"/>
    <col min="11" max="11" width="35.28515625" bestFit="1" customWidth="1"/>
    <col min="12" max="12" width="27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423</v>
      </c>
      <c r="H1" s="2" t="s">
        <v>6</v>
      </c>
      <c r="I1" s="4" t="s">
        <v>7</v>
      </c>
      <c r="J1" s="4" t="s">
        <v>424</v>
      </c>
      <c r="K1" s="2" t="s">
        <v>419</v>
      </c>
      <c r="L1" s="4" t="s">
        <v>420</v>
      </c>
      <c r="M1" s="2" t="s">
        <v>418</v>
      </c>
    </row>
    <row r="2" spans="1:13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5">
        <v>12434.35</v>
      </c>
      <c r="G2" s="5">
        <f>IF(D2="A",+F2,-F2)</f>
        <v>12434.35</v>
      </c>
      <c r="H2" s="3">
        <v>-11.14</v>
      </c>
      <c r="I2" s="5">
        <v>13993.69</v>
      </c>
      <c r="J2" s="5">
        <f>IF(D2="A",+I2,-I2)</f>
        <v>13993.69</v>
      </c>
    </row>
    <row r="3" spans="1:13">
      <c r="A3" t="s">
        <v>13</v>
      </c>
      <c r="B3" t="s">
        <v>14</v>
      </c>
      <c r="C3" t="s">
        <v>10</v>
      </c>
      <c r="D3" t="s">
        <v>11</v>
      </c>
      <c r="E3" t="s">
        <v>15</v>
      </c>
      <c r="F3" s="7">
        <v>166243.01</v>
      </c>
      <c r="G3" s="7">
        <f t="shared" ref="G3:G66" si="0">IF(D3="A",+F3,-F3)</f>
        <v>166243.01</v>
      </c>
      <c r="H3" s="1">
        <v>3.06</v>
      </c>
      <c r="I3" s="7">
        <v>161304.45000000001</v>
      </c>
      <c r="J3" s="7">
        <f t="shared" ref="J3:J66" si="1">IF(D3="A",+I3,-I3)</f>
        <v>161304.45000000001</v>
      </c>
      <c r="K3" t="s">
        <v>388</v>
      </c>
      <c r="L3" t="s">
        <v>399</v>
      </c>
      <c r="M3" t="s">
        <v>404</v>
      </c>
    </row>
    <row r="4" spans="1:13">
      <c r="A4" t="s">
        <v>16</v>
      </c>
      <c r="B4" t="s">
        <v>17</v>
      </c>
      <c r="C4" t="s">
        <v>10</v>
      </c>
      <c r="D4" t="s">
        <v>11</v>
      </c>
      <c r="E4" t="s">
        <v>15</v>
      </c>
      <c r="F4" s="7">
        <v>-153808.66</v>
      </c>
      <c r="G4" s="7">
        <f t="shared" si="0"/>
        <v>-153808.66</v>
      </c>
      <c r="H4" s="1">
        <v>-4.41</v>
      </c>
      <c r="I4" s="7">
        <v>-147310.76</v>
      </c>
      <c r="J4" s="7">
        <f t="shared" si="1"/>
        <v>-147310.76</v>
      </c>
      <c r="K4" t="s">
        <v>388</v>
      </c>
      <c r="L4" t="s">
        <v>399</v>
      </c>
      <c r="M4" t="s">
        <v>404</v>
      </c>
    </row>
    <row r="5" spans="1:13">
      <c r="A5" s="2" t="s">
        <v>18</v>
      </c>
      <c r="B5" s="2" t="s">
        <v>19</v>
      </c>
      <c r="C5" s="2" t="s">
        <v>10</v>
      </c>
      <c r="D5" s="2" t="s">
        <v>11</v>
      </c>
      <c r="E5" s="2" t="s">
        <v>12</v>
      </c>
      <c r="F5" s="5">
        <v>0</v>
      </c>
      <c r="G5" s="5">
        <f t="shared" si="0"/>
        <v>0</v>
      </c>
      <c r="H5" s="3">
        <v>0</v>
      </c>
      <c r="I5" s="5">
        <v>0</v>
      </c>
      <c r="J5" s="5">
        <f t="shared" si="1"/>
        <v>0</v>
      </c>
    </row>
    <row r="6" spans="1:13">
      <c r="A6" t="s">
        <v>20</v>
      </c>
      <c r="B6" t="s">
        <v>21</v>
      </c>
      <c r="C6" t="s">
        <v>10</v>
      </c>
      <c r="D6" t="s">
        <v>11</v>
      </c>
      <c r="E6" t="s">
        <v>15</v>
      </c>
      <c r="F6" s="7">
        <v>19570</v>
      </c>
      <c r="G6" s="7">
        <f t="shared" si="0"/>
        <v>19570</v>
      </c>
      <c r="H6" s="1">
        <v>0</v>
      </c>
      <c r="I6" s="7">
        <v>19570</v>
      </c>
      <c r="J6" s="7">
        <f t="shared" si="1"/>
        <v>19570</v>
      </c>
      <c r="K6" t="s">
        <v>388</v>
      </c>
      <c r="L6" t="s">
        <v>399</v>
      </c>
      <c r="M6" t="s">
        <v>404</v>
      </c>
    </row>
    <row r="7" spans="1:13">
      <c r="A7" t="s">
        <v>22</v>
      </c>
      <c r="B7" t="s">
        <v>23</v>
      </c>
      <c r="C7" t="s">
        <v>10</v>
      </c>
      <c r="D7" t="s">
        <v>11</v>
      </c>
      <c r="E7" t="s">
        <v>15</v>
      </c>
      <c r="F7" s="7">
        <v>-19570</v>
      </c>
      <c r="G7" s="7">
        <f t="shared" si="0"/>
        <v>-19570</v>
      </c>
      <c r="H7" s="1">
        <v>0</v>
      </c>
      <c r="I7" s="7">
        <v>-19570</v>
      </c>
      <c r="J7" s="7">
        <f t="shared" si="1"/>
        <v>-19570</v>
      </c>
      <c r="K7" t="s">
        <v>388</v>
      </c>
      <c r="L7" t="s">
        <v>399</v>
      </c>
      <c r="M7" t="s">
        <v>404</v>
      </c>
    </row>
    <row r="8" spans="1:13">
      <c r="A8" s="2" t="s">
        <v>24</v>
      </c>
      <c r="B8" s="2" t="s">
        <v>25</v>
      </c>
      <c r="C8" s="2" t="s">
        <v>10</v>
      </c>
      <c r="D8" s="2" t="s">
        <v>11</v>
      </c>
      <c r="E8" s="2" t="s">
        <v>12</v>
      </c>
      <c r="F8" s="5">
        <v>673679.69</v>
      </c>
      <c r="G8" s="5">
        <f t="shared" si="0"/>
        <v>673679.69</v>
      </c>
      <c r="H8" s="3">
        <v>-0.32</v>
      </c>
      <c r="I8" s="5">
        <v>675845.71</v>
      </c>
      <c r="J8" s="5">
        <f t="shared" si="1"/>
        <v>675845.71</v>
      </c>
    </row>
    <row r="9" spans="1:13">
      <c r="A9" t="s">
        <v>26</v>
      </c>
      <c r="B9" t="s">
        <v>27</v>
      </c>
      <c r="C9" t="s">
        <v>10</v>
      </c>
      <c r="D9" t="s">
        <v>11</v>
      </c>
      <c r="E9" t="s">
        <v>15</v>
      </c>
      <c r="F9" s="7">
        <v>594995.93000000005</v>
      </c>
      <c r="G9" s="7">
        <f t="shared" si="0"/>
        <v>594995.93000000005</v>
      </c>
      <c r="H9" s="1">
        <v>0</v>
      </c>
      <c r="I9" s="7">
        <v>594995.93000000005</v>
      </c>
      <c r="J9" s="7">
        <f t="shared" si="1"/>
        <v>594995.93000000005</v>
      </c>
      <c r="K9" t="s">
        <v>427</v>
      </c>
      <c r="L9" t="s">
        <v>399</v>
      </c>
      <c r="M9" t="s">
        <v>404</v>
      </c>
    </row>
    <row r="10" spans="1:13">
      <c r="A10" t="s">
        <v>28</v>
      </c>
      <c r="B10" t="s">
        <v>29</v>
      </c>
      <c r="C10" t="s">
        <v>10</v>
      </c>
      <c r="D10" t="s">
        <v>11</v>
      </c>
      <c r="E10" t="s">
        <v>15</v>
      </c>
      <c r="F10" s="7">
        <v>12186</v>
      </c>
      <c r="G10" s="7">
        <f t="shared" si="0"/>
        <v>12186</v>
      </c>
      <c r="H10" s="1">
        <v>0</v>
      </c>
      <c r="I10" s="7">
        <v>12186</v>
      </c>
      <c r="J10" s="7">
        <f t="shared" si="1"/>
        <v>12186</v>
      </c>
      <c r="K10" t="s">
        <v>427</v>
      </c>
      <c r="L10" t="s">
        <v>399</v>
      </c>
      <c r="M10" t="s">
        <v>404</v>
      </c>
    </row>
    <row r="11" spans="1:13">
      <c r="A11" t="s">
        <v>30</v>
      </c>
      <c r="B11" t="s">
        <v>31</v>
      </c>
      <c r="C11" t="s">
        <v>10</v>
      </c>
      <c r="D11" t="s">
        <v>11</v>
      </c>
      <c r="E11" t="s">
        <v>15</v>
      </c>
      <c r="F11" s="7">
        <v>61352.99</v>
      </c>
      <c r="G11" s="7">
        <f t="shared" si="0"/>
        <v>61352.99</v>
      </c>
      <c r="H11" s="1">
        <v>0</v>
      </c>
      <c r="I11" s="7">
        <v>61352.99</v>
      </c>
      <c r="J11" s="7">
        <f t="shared" si="1"/>
        <v>61352.99</v>
      </c>
      <c r="K11" t="s">
        <v>427</v>
      </c>
      <c r="L11" t="s">
        <v>399</v>
      </c>
      <c r="M11" t="s">
        <v>404</v>
      </c>
    </row>
    <row r="12" spans="1:13">
      <c r="A12" t="s">
        <v>32</v>
      </c>
      <c r="B12" t="s">
        <v>33</v>
      </c>
      <c r="C12" t="s">
        <v>10</v>
      </c>
      <c r="D12" t="s">
        <v>11</v>
      </c>
      <c r="E12" t="s">
        <v>15</v>
      </c>
      <c r="F12" s="7">
        <v>2678.84</v>
      </c>
      <c r="G12" s="7">
        <f t="shared" si="0"/>
        <v>2678.84</v>
      </c>
      <c r="H12" s="1">
        <v>0</v>
      </c>
      <c r="I12" s="7">
        <v>2678.84</v>
      </c>
      <c r="J12" s="7">
        <f t="shared" si="1"/>
        <v>2678.84</v>
      </c>
      <c r="K12" t="s">
        <v>427</v>
      </c>
      <c r="L12" t="s">
        <v>399</v>
      </c>
      <c r="M12" t="s">
        <v>404</v>
      </c>
    </row>
    <row r="13" spans="1:13">
      <c r="A13" t="s">
        <v>34</v>
      </c>
      <c r="B13" t="s">
        <v>35</v>
      </c>
      <c r="C13" t="s">
        <v>10</v>
      </c>
      <c r="D13" t="s">
        <v>11</v>
      </c>
      <c r="E13" t="s">
        <v>15</v>
      </c>
      <c r="F13" s="7">
        <v>-2678.83</v>
      </c>
      <c r="G13" s="7">
        <f t="shared" si="0"/>
        <v>-2678.83</v>
      </c>
      <c r="H13" s="1">
        <v>0</v>
      </c>
      <c r="I13" s="7">
        <v>-2678.83</v>
      </c>
      <c r="J13" s="7">
        <f t="shared" si="1"/>
        <v>-2678.83</v>
      </c>
      <c r="K13" t="s">
        <v>427</v>
      </c>
      <c r="L13" t="s">
        <v>399</v>
      </c>
      <c r="M13" t="s">
        <v>404</v>
      </c>
    </row>
    <row r="14" spans="1:13">
      <c r="A14" t="s">
        <v>36</v>
      </c>
      <c r="B14" t="s">
        <v>37</v>
      </c>
      <c r="C14" t="s">
        <v>10</v>
      </c>
      <c r="D14" t="s">
        <v>11</v>
      </c>
      <c r="E14" t="s">
        <v>15</v>
      </c>
      <c r="F14" s="7">
        <v>0.01</v>
      </c>
      <c r="G14" s="7">
        <f t="shared" si="0"/>
        <v>0.01</v>
      </c>
      <c r="H14" s="1">
        <v>0</v>
      </c>
      <c r="I14" s="7">
        <v>0.01</v>
      </c>
      <c r="J14" s="7">
        <f t="shared" si="1"/>
        <v>0.01</v>
      </c>
      <c r="K14" t="s">
        <v>427</v>
      </c>
      <c r="L14" t="s">
        <v>399</v>
      </c>
      <c r="M14" t="s">
        <v>404</v>
      </c>
    </row>
    <row r="15" spans="1:13">
      <c r="A15" t="s">
        <v>38</v>
      </c>
      <c r="B15" t="s">
        <v>39</v>
      </c>
      <c r="C15" t="s">
        <v>10</v>
      </c>
      <c r="D15" t="s">
        <v>11</v>
      </c>
      <c r="E15" t="s">
        <v>15</v>
      </c>
      <c r="F15" s="7">
        <v>54506.13</v>
      </c>
      <c r="G15" s="7">
        <f t="shared" si="0"/>
        <v>54506.13</v>
      </c>
      <c r="H15" s="1">
        <v>0</v>
      </c>
      <c r="I15" s="7">
        <v>54506.13</v>
      </c>
      <c r="J15" s="7">
        <f t="shared" si="1"/>
        <v>54506.13</v>
      </c>
      <c r="K15" t="s">
        <v>427</v>
      </c>
      <c r="L15" t="s">
        <v>399</v>
      </c>
      <c r="M15" t="s">
        <v>404</v>
      </c>
    </row>
    <row r="16" spans="1:13">
      <c r="A16" t="s">
        <v>40</v>
      </c>
      <c r="B16" t="s">
        <v>41</v>
      </c>
      <c r="C16" t="s">
        <v>10</v>
      </c>
      <c r="D16" t="s">
        <v>11</v>
      </c>
      <c r="E16" t="s">
        <v>15</v>
      </c>
      <c r="F16" s="7">
        <v>30239.99</v>
      </c>
      <c r="G16" s="7">
        <f t="shared" si="0"/>
        <v>30239.99</v>
      </c>
      <c r="H16" s="1">
        <v>1.1399999999999999</v>
      </c>
      <c r="I16" s="7">
        <v>29898.39</v>
      </c>
      <c r="J16" s="7">
        <f t="shared" si="1"/>
        <v>29898.39</v>
      </c>
      <c r="K16" t="s">
        <v>427</v>
      </c>
      <c r="L16" t="s">
        <v>399</v>
      </c>
      <c r="M16" t="s">
        <v>404</v>
      </c>
    </row>
    <row r="17" spans="1:13">
      <c r="A17" t="s">
        <v>42</v>
      </c>
      <c r="B17" t="s">
        <v>43</v>
      </c>
      <c r="C17" t="s">
        <v>10</v>
      </c>
      <c r="D17" t="s">
        <v>11</v>
      </c>
      <c r="E17" t="s">
        <v>15</v>
      </c>
      <c r="F17" s="7">
        <v>5426.56</v>
      </c>
      <c r="G17" s="7">
        <f t="shared" si="0"/>
        <v>5426.56</v>
      </c>
      <c r="H17" s="1">
        <v>0</v>
      </c>
      <c r="I17" s="7">
        <v>5426.56</v>
      </c>
      <c r="J17" s="7">
        <f t="shared" si="1"/>
        <v>5426.56</v>
      </c>
      <c r="K17" t="s">
        <v>427</v>
      </c>
      <c r="L17" t="s">
        <v>399</v>
      </c>
      <c r="M17" t="s">
        <v>404</v>
      </c>
    </row>
    <row r="18" spans="1:13">
      <c r="A18" t="s">
        <v>44</v>
      </c>
      <c r="B18" t="s">
        <v>45</v>
      </c>
      <c r="C18" t="s">
        <v>10</v>
      </c>
      <c r="D18" t="s">
        <v>11</v>
      </c>
      <c r="E18" t="s">
        <v>15</v>
      </c>
      <c r="F18" s="7">
        <v>11753.53</v>
      </c>
      <c r="G18" s="7">
        <f t="shared" si="0"/>
        <v>11753.53</v>
      </c>
      <c r="H18" s="1">
        <v>0</v>
      </c>
      <c r="I18" s="7">
        <v>11753.53</v>
      </c>
      <c r="J18" s="7">
        <f t="shared" si="1"/>
        <v>11753.53</v>
      </c>
      <c r="K18" t="s">
        <v>427</v>
      </c>
      <c r="L18" t="s">
        <v>399</v>
      </c>
      <c r="M18" t="s">
        <v>404</v>
      </c>
    </row>
    <row r="19" spans="1:13">
      <c r="A19" t="s">
        <v>46</v>
      </c>
      <c r="B19" t="s">
        <v>47</v>
      </c>
      <c r="C19" t="s">
        <v>10</v>
      </c>
      <c r="D19" t="s">
        <v>11</v>
      </c>
      <c r="E19" t="s">
        <v>15</v>
      </c>
      <c r="F19" s="7">
        <v>1620.49</v>
      </c>
      <c r="G19" s="7">
        <f t="shared" si="0"/>
        <v>1620.49</v>
      </c>
      <c r="H19" s="1">
        <v>0</v>
      </c>
      <c r="I19" s="7">
        <v>1620.49</v>
      </c>
      <c r="J19" s="7">
        <f t="shared" si="1"/>
        <v>1620.49</v>
      </c>
      <c r="K19" t="s">
        <v>427</v>
      </c>
      <c r="L19" t="s">
        <v>399</v>
      </c>
      <c r="M19" t="s">
        <v>404</v>
      </c>
    </row>
    <row r="20" spans="1:13">
      <c r="A20" t="s">
        <v>48</v>
      </c>
      <c r="B20" t="s">
        <v>49</v>
      </c>
      <c r="C20" t="s">
        <v>10</v>
      </c>
      <c r="D20" t="s">
        <v>11</v>
      </c>
      <c r="E20" t="s">
        <v>15</v>
      </c>
      <c r="F20" s="7">
        <v>168.95</v>
      </c>
      <c r="G20" s="7">
        <f t="shared" si="0"/>
        <v>168.95</v>
      </c>
      <c r="H20" s="1">
        <v>0</v>
      </c>
      <c r="I20" s="7">
        <v>168.95</v>
      </c>
      <c r="J20" s="7">
        <f t="shared" si="1"/>
        <v>168.95</v>
      </c>
      <c r="K20" t="s">
        <v>427</v>
      </c>
      <c r="L20" t="s">
        <v>399</v>
      </c>
      <c r="M20" t="s">
        <v>404</v>
      </c>
    </row>
    <row r="21" spans="1:13">
      <c r="A21" t="s">
        <v>50</v>
      </c>
      <c r="B21" t="s">
        <v>51</v>
      </c>
      <c r="C21" t="s">
        <v>10</v>
      </c>
      <c r="D21" t="s">
        <v>11</v>
      </c>
      <c r="E21" t="s">
        <v>15</v>
      </c>
      <c r="F21" s="7">
        <v>-52944.26</v>
      </c>
      <c r="G21" s="7">
        <f t="shared" si="0"/>
        <v>-52944.26</v>
      </c>
      <c r="H21" s="1">
        <v>-0.56000000000000005</v>
      </c>
      <c r="I21" s="7">
        <v>-52651.46</v>
      </c>
      <c r="J21" s="7">
        <f t="shared" si="1"/>
        <v>-52651.46</v>
      </c>
      <c r="K21" t="s">
        <v>427</v>
      </c>
      <c r="L21" t="s">
        <v>399</v>
      </c>
      <c r="M21" t="s">
        <v>404</v>
      </c>
    </row>
    <row r="22" spans="1:13">
      <c r="A22" t="s">
        <v>52</v>
      </c>
      <c r="B22" t="s">
        <v>53</v>
      </c>
      <c r="C22" t="s">
        <v>10</v>
      </c>
      <c r="D22" t="s">
        <v>11</v>
      </c>
      <c r="E22" t="s">
        <v>15</v>
      </c>
      <c r="F22" s="7">
        <v>-27567.23</v>
      </c>
      <c r="G22" s="7">
        <f t="shared" si="0"/>
        <v>-27567.23</v>
      </c>
      <c r="H22" s="1">
        <v>-6.82</v>
      </c>
      <c r="I22" s="7">
        <v>-25807.41</v>
      </c>
      <c r="J22" s="7">
        <f t="shared" si="1"/>
        <v>-25807.41</v>
      </c>
      <c r="K22" t="s">
        <v>427</v>
      </c>
      <c r="L22" t="s">
        <v>399</v>
      </c>
      <c r="M22" t="s">
        <v>404</v>
      </c>
    </row>
    <row r="23" spans="1:13">
      <c r="A23" t="s">
        <v>54</v>
      </c>
      <c r="B23" t="s">
        <v>55</v>
      </c>
      <c r="C23" t="s">
        <v>10</v>
      </c>
      <c r="D23" t="s">
        <v>11</v>
      </c>
      <c r="E23" t="s">
        <v>15</v>
      </c>
      <c r="F23" s="7">
        <v>-5426.56</v>
      </c>
      <c r="G23" s="7">
        <f t="shared" si="0"/>
        <v>-5426.56</v>
      </c>
      <c r="H23" s="1">
        <v>0</v>
      </c>
      <c r="I23" s="7">
        <v>-5426.56</v>
      </c>
      <c r="J23" s="7">
        <f t="shared" si="1"/>
        <v>-5426.56</v>
      </c>
      <c r="K23" t="s">
        <v>427</v>
      </c>
      <c r="L23" t="s">
        <v>399</v>
      </c>
      <c r="M23" t="s">
        <v>404</v>
      </c>
    </row>
    <row r="24" spans="1:13">
      <c r="A24" t="s">
        <v>56</v>
      </c>
      <c r="B24" t="s">
        <v>57</v>
      </c>
      <c r="C24" t="s">
        <v>10</v>
      </c>
      <c r="D24" t="s">
        <v>11</v>
      </c>
      <c r="E24" t="s">
        <v>15</v>
      </c>
      <c r="F24" s="7">
        <v>-1620.35</v>
      </c>
      <c r="G24" s="7">
        <f t="shared" si="0"/>
        <v>-1620.35</v>
      </c>
      <c r="H24" s="1">
        <v>0</v>
      </c>
      <c r="I24" s="7">
        <v>-1620.35</v>
      </c>
      <c r="J24" s="7">
        <f t="shared" si="1"/>
        <v>-1620.35</v>
      </c>
      <c r="K24" t="s">
        <v>427</v>
      </c>
      <c r="L24" t="s">
        <v>399</v>
      </c>
      <c r="M24" t="s">
        <v>404</v>
      </c>
    </row>
    <row r="25" spans="1:13">
      <c r="A25" t="s">
        <v>58</v>
      </c>
      <c r="B25" t="s">
        <v>59</v>
      </c>
      <c r="C25" t="s">
        <v>10</v>
      </c>
      <c r="D25" t="s">
        <v>11</v>
      </c>
      <c r="E25" t="s">
        <v>15</v>
      </c>
      <c r="F25" s="7">
        <v>-168.95</v>
      </c>
      <c r="G25" s="7">
        <f t="shared" si="0"/>
        <v>-168.95</v>
      </c>
      <c r="H25" s="1">
        <v>0</v>
      </c>
      <c r="I25" s="7">
        <v>-168.95</v>
      </c>
      <c r="J25" s="7">
        <f t="shared" si="1"/>
        <v>-168.95</v>
      </c>
      <c r="K25" t="s">
        <v>427</v>
      </c>
      <c r="L25" t="s">
        <v>399</v>
      </c>
      <c r="M25" t="s">
        <v>404</v>
      </c>
    </row>
    <row r="26" spans="1:13">
      <c r="A26" t="s">
        <v>60</v>
      </c>
      <c r="B26" t="s">
        <v>61</v>
      </c>
      <c r="C26" t="s">
        <v>10</v>
      </c>
      <c r="D26" t="s">
        <v>11</v>
      </c>
      <c r="E26" t="s">
        <v>15</v>
      </c>
      <c r="F26" s="7">
        <v>-10843.55</v>
      </c>
      <c r="G26" s="7">
        <f t="shared" si="0"/>
        <v>-10843.55</v>
      </c>
      <c r="H26" s="1">
        <v>-4.38</v>
      </c>
      <c r="I26" s="7">
        <v>-10388.549999999999</v>
      </c>
      <c r="J26" s="7">
        <f t="shared" si="1"/>
        <v>-10388.549999999999</v>
      </c>
      <c r="K26" t="s">
        <v>427</v>
      </c>
      <c r="L26" t="s">
        <v>399</v>
      </c>
      <c r="M26" t="s">
        <v>404</v>
      </c>
    </row>
    <row r="27" spans="1:13">
      <c r="A27" s="2" t="s">
        <v>62</v>
      </c>
      <c r="B27" s="2" t="s">
        <v>63</v>
      </c>
      <c r="C27" s="2" t="s">
        <v>10</v>
      </c>
      <c r="D27" s="2" t="s">
        <v>11</v>
      </c>
      <c r="E27" s="2" t="s">
        <v>12</v>
      </c>
      <c r="F27" s="5">
        <v>232819.52</v>
      </c>
      <c r="G27" s="5">
        <f t="shared" si="0"/>
        <v>232819.52</v>
      </c>
      <c r="H27" s="3">
        <v>58.53</v>
      </c>
      <c r="I27" s="5">
        <v>146865.01</v>
      </c>
      <c r="J27" s="5">
        <f t="shared" si="1"/>
        <v>146865.01</v>
      </c>
    </row>
    <row r="28" spans="1:13">
      <c r="A28" t="s">
        <v>64</v>
      </c>
      <c r="B28" t="s">
        <v>65</v>
      </c>
      <c r="C28" t="s">
        <v>10</v>
      </c>
      <c r="D28" t="s">
        <v>11</v>
      </c>
      <c r="E28" t="s">
        <v>15</v>
      </c>
      <c r="F28" s="7">
        <v>204266.75</v>
      </c>
      <c r="G28" s="7">
        <f t="shared" si="0"/>
        <v>204266.75</v>
      </c>
      <c r="H28" s="1">
        <v>2690.53</v>
      </c>
      <c r="I28" s="7">
        <v>7320</v>
      </c>
      <c r="J28" s="7">
        <f t="shared" si="1"/>
        <v>7320</v>
      </c>
      <c r="K28" t="s">
        <v>389</v>
      </c>
      <c r="L28" t="s">
        <v>400</v>
      </c>
      <c r="M28" t="s">
        <v>404</v>
      </c>
    </row>
    <row r="29" spans="1:13">
      <c r="A29" t="s">
        <v>66</v>
      </c>
      <c r="B29" t="s">
        <v>67</v>
      </c>
      <c r="C29" t="s">
        <v>10</v>
      </c>
      <c r="D29" t="s">
        <v>11</v>
      </c>
      <c r="E29" t="s">
        <v>15</v>
      </c>
      <c r="F29" s="7">
        <v>0</v>
      </c>
      <c r="G29" s="7">
        <f t="shared" si="0"/>
        <v>0</v>
      </c>
      <c r="H29" s="1">
        <v>-100</v>
      </c>
      <c r="I29" s="7">
        <v>1.69</v>
      </c>
      <c r="J29" s="7">
        <f t="shared" si="1"/>
        <v>1.69</v>
      </c>
      <c r="K29" t="s">
        <v>390</v>
      </c>
      <c r="L29" t="s">
        <v>400</v>
      </c>
      <c r="M29" t="s">
        <v>404</v>
      </c>
    </row>
    <row r="30" spans="1:13">
      <c r="A30" t="s">
        <v>68</v>
      </c>
      <c r="B30" t="s">
        <v>69</v>
      </c>
      <c r="C30" t="s">
        <v>10</v>
      </c>
      <c r="D30" t="s">
        <v>11</v>
      </c>
      <c r="E30" t="s">
        <v>15</v>
      </c>
      <c r="F30" s="7">
        <v>2414</v>
      </c>
      <c r="G30" s="7">
        <f t="shared" si="0"/>
        <v>2414</v>
      </c>
      <c r="H30" s="1">
        <v>100</v>
      </c>
      <c r="I30" s="7">
        <v>0</v>
      </c>
      <c r="J30" s="7">
        <f t="shared" si="1"/>
        <v>0</v>
      </c>
      <c r="K30" t="s">
        <v>390</v>
      </c>
      <c r="L30" t="s">
        <v>400</v>
      </c>
      <c r="M30" t="s">
        <v>404</v>
      </c>
    </row>
    <row r="31" spans="1:13">
      <c r="A31" t="s">
        <v>70</v>
      </c>
      <c r="B31" t="s">
        <v>71</v>
      </c>
      <c r="C31" t="s">
        <v>10</v>
      </c>
      <c r="D31" t="s">
        <v>11</v>
      </c>
      <c r="E31" t="s">
        <v>15</v>
      </c>
      <c r="F31" s="7">
        <v>775</v>
      </c>
      <c r="G31" s="7">
        <f t="shared" si="0"/>
        <v>775</v>
      </c>
      <c r="H31" s="1">
        <v>0</v>
      </c>
      <c r="I31" s="7">
        <v>775</v>
      </c>
      <c r="J31" s="7">
        <f t="shared" si="1"/>
        <v>775</v>
      </c>
      <c r="K31" t="s">
        <v>391</v>
      </c>
      <c r="L31" t="s">
        <v>400</v>
      </c>
      <c r="M31" t="s">
        <v>404</v>
      </c>
    </row>
    <row r="32" spans="1:13">
      <c r="A32" t="s">
        <v>72</v>
      </c>
      <c r="B32" t="s">
        <v>73</v>
      </c>
      <c r="C32" t="s">
        <v>10</v>
      </c>
      <c r="D32" t="s">
        <v>11</v>
      </c>
      <c r="E32" t="s">
        <v>15</v>
      </c>
      <c r="F32" s="7">
        <v>0</v>
      </c>
      <c r="G32" s="7">
        <f t="shared" si="0"/>
        <v>0</v>
      </c>
      <c r="H32" s="1">
        <v>-100</v>
      </c>
      <c r="I32" s="7">
        <v>430</v>
      </c>
      <c r="J32" s="7">
        <f t="shared" si="1"/>
        <v>430</v>
      </c>
      <c r="K32" t="s">
        <v>391</v>
      </c>
      <c r="L32" t="s">
        <v>400</v>
      </c>
      <c r="M32" t="s">
        <v>404</v>
      </c>
    </row>
    <row r="33" spans="1:13">
      <c r="A33" t="s">
        <v>74</v>
      </c>
      <c r="B33" t="s">
        <v>75</v>
      </c>
      <c r="C33" t="s">
        <v>10</v>
      </c>
      <c r="D33" t="s">
        <v>11</v>
      </c>
      <c r="E33" t="s">
        <v>15</v>
      </c>
      <c r="F33" s="7">
        <v>4917.5</v>
      </c>
      <c r="G33" s="7">
        <f t="shared" si="0"/>
        <v>4917.5</v>
      </c>
      <c r="H33" s="1">
        <v>0</v>
      </c>
      <c r="I33" s="7">
        <v>4917.5</v>
      </c>
      <c r="J33" s="7">
        <f t="shared" si="1"/>
        <v>4917.5</v>
      </c>
      <c r="K33" t="s">
        <v>391</v>
      </c>
      <c r="L33" t="s">
        <v>400</v>
      </c>
      <c r="M33" t="s">
        <v>404</v>
      </c>
    </row>
    <row r="34" spans="1:13">
      <c r="A34" t="s">
        <v>76</v>
      </c>
      <c r="B34" t="s">
        <v>77</v>
      </c>
      <c r="C34" t="s">
        <v>10</v>
      </c>
      <c r="D34" t="s">
        <v>11</v>
      </c>
      <c r="E34" t="s">
        <v>15</v>
      </c>
      <c r="F34" s="7">
        <v>252.51</v>
      </c>
      <c r="G34" s="7">
        <f t="shared" si="0"/>
        <v>252.51</v>
      </c>
      <c r="H34" s="1">
        <v>-99.76</v>
      </c>
      <c r="I34" s="7">
        <v>104233.04</v>
      </c>
      <c r="J34" s="7">
        <f t="shared" si="1"/>
        <v>104233.04</v>
      </c>
      <c r="K34" t="s">
        <v>391</v>
      </c>
      <c r="L34" t="s">
        <v>400</v>
      </c>
      <c r="M34" t="s">
        <v>404</v>
      </c>
    </row>
    <row r="35" spans="1:13">
      <c r="A35" t="s">
        <v>78</v>
      </c>
      <c r="B35" t="s">
        <v>79</v>
      </c>
      <c r="C35" t="s">
        <v>10</v>
      </c>
      <c r="D35" t="s">
        <v>11</v>
      </c>
      <c r="E35" t="s">
        <v>15</v>
      </c>
      <c r="F35" s="7">
        <v>162.44</v>
      </c>
      <c r="G35" s="7">
        <f t="shared" si="0"/>
        <v>162.44</v>
      </c>
      <c r="H35" s="1">
        <v>31.69</v>
      </c>
      <c r="I35" s="7">
        <v>123.35</v>
      </c>
      <c r="J35" s="7">
        <f t="shared" si="1"/>
        <v>123.35</v>
      </c>
      <c r="K35" t="s">
        <v>392</v>
      </c>
      <c r="L35" t="s">
        <v>400</v>
      </c>
      <c r="M35" t="s">
        <v>404</v>
      </c>
    </row>
    <row r="36" spans="1:13">
      <c r="A36" t="s">
        <v>80</v>
      </c>
      <c r="B36" t="s">
        <v>81</v>
      </c>
      <c r="C36" t="s">
        <v>10</v>
      </c>
      <c r="D36" t="s">
        <v>11</v>
      </c>
      <c r="E36" t="s">
        <v>15</v>
      </c>
      <c r="F36" s="7">
        <v>0</v>
      </c>
      <c r="G36" s="7">
        <f t="shared" si="0"/>
        <v>0</v>
      </c>
      <c r="H36" s="1">
        <v>-100</v>
      </c>
      <c r="I36" s="7">
        <v>22874.54</v>
      </c>
      <c r="J36" s="7">
        <f t="shared" si="1"/>
        <v>22874.54</v>
      </c>
      <c r="K36" t="s">
        <v>393</v>
      </c>
      <c r="L36" t="s">
        <v>400</v>
      </c>
      <c r="M36" t="s">
        <v>404</v>
      </c>
    </row>
    <row r="37" spans="1:13">
      <c r="A37" t="s">
        <v>82</v>
      </c>
      <c r="B37" t="s">
        <v>83</v>
      </c>
      <c r="C37" t="s">
        <v>10</v>
      </c>
      <c r="D37" t="s">
        <v>11</v>
      </c>
      <c r="E37" t="s">
        <v>15</v>
      </c>
      <c r="F37" s="7">
        <v>634.88</v>
      </c>
      <c r="G37" s="7">
        <f t="shared" si="0"/>
        <v>634.88</v>
      </c>
      <c r="H37" s="1">
        <v>-26.86</v>
      </c>
      <c r="I37" s="7">
        <v>868.02</v>
      </c>
      <c r="J37" s="7">
        <f t="shared" si="1"/>
        <v>868.02</v>
      </c>
      <c r="K37" t="s">
        <v>393</v>
      </c>
      <c r="L37" t="s">
        <v>400</v>
      </c>
      <c r="M37" t="s">
        <v>404</v>
      </c>
    </row>
    <row r="38" spans="1:13">
      <c r="A38" t="s">
        <v>84</v>
      </c>
      <c r="B38" t="s">
        <v>85</v>
      </c>
      <c r="C38" t="s">
        <v>10</v>
      </c>
      <c r="D38" t="s">
        <v>11</v>
      </c>
      <c r="E38" t="s">
        <v>15</v>
      </c>
      <c r="F38" s="7">
        <v>121.14</v>
      </c>
      <c r="G38" s="7">
        <f t="shared" si="0"/>
        <v>121.14</v>
      </c>
      <c r="H38" s="1">
        <v>0</v>
      </c>
      <c r="I38" s="7">
        <v>121.14</v>
      </c>
      <c r="J38" s="7">
        <f t="shared" si="1"/>
        <v>121.14</v>
      </c>
      <c r="K38" t="s">
        <v>393</v>
      </c>
      <c r="L38" t="s">
        <v>400</v>
      </c>
      <c r="M38" t="s">
        <v>404</v>
      </c>
    </row>
    <row r="39" spans="1:13">
      <c r="A39" t="s">
        <v>86</v>
      </c>
      <c r="B39" t="s">
        <v>87</v>
      </c>
      <c r="C39" t="s">
        <v>10</v>
      </c>
      <c r="D39" t="s">
        <v>11</v>
      </c>
      <c r="E39" t="s">
        <v>15</v>
      </c>
      <c r="F39" s="7">
        <v>4200.7299999999996</v>
      </c>
      <c r="G39" s="7">
        <f t="shared" si="0"/>
        <v>4200.7299999999996</v>
      </c>
      <c r="H39" s="1">
        <v>-19.23</v>
      </c>
      <c r="I39" s="7">
        <v>5200.7299999999996</v>
      </c>
      <c r="J39" s="7">
        <f t="shared" si="1"/>
        <v>5200.7299999999996</v>
      </c>
      <c r="K39" t="s">
        <v>393</v>
      </c>
      <c r="L39" t="s">
        <v>400</v>
      </c>
      <c r="M39" t="s">
        <v>404</v>
      </c>
    </row>
    <row r="40" spans="1:13">
      <c r="A40" t="s">
        <v>88</v>
      </c>
      <c r="B40" t="s">
        <v>89</v>
      </c>
      <c r="C40" t="s">
        <v>10</v>
      </c>
      <c r="D40" t="s">
        <v>11</v>
      </c>
      <c r="E40" t="s">
        <v>15</v>
      </c>
      <c r="F40" s="7">
        <v>18467.05</v>
      </c>
      <c r="G40" s="7">
        <f t="shared" si="0"/>
        <v>18467.05</v>
      </c>
      <c r="H40" s="1">
        <v>100</v>
      </c>
      <c r="I40" s="7">
        <v>0</v>
      </c>
      <c r="J40" s="7">
        <f t="shared" si="1"/>
        <v>0</v>
      </c>
      <c r="K40" t="s">
        <v>389</v>
      </c>
      <c r="L40" t="s">
        <v>400</v>
      </c>
      <c r="M40" t="s">
        <v>404</v>
      </c>
    </row>
    <row r="41" spans="1:13">
      <c r="A41" t="s">
        <v>90</v>
      </c>
      <c r="B41" t="s">
        <v>91</v>
      </c>
      <c r="C41" t="s">
        <v>10</v>
      </c>
      <c r="D41" t="s">
        <v>11</v>
      </c>
      <c r="E41" t="s">
        <v>15</v>
      </c>
      <c r="F41" s="7">
        <v>-3392.48</v>
      </c>
      <c r="G41" s="7">
        <f t="shared" si="0"/>
        <v>-3392.48</v>
      </c>
      <c r="H41" s="1">
        <v>100</v>
      </c>
      <c r="I41" s="7">
        <v>0</v>
      </c>
      <c r="J41" s="7">
        <f t="shared" si="1"/>
        <v>0</v>
      </c>
      <c r="K41" t="s">
        <v>389</v>
      </c>
      <c r="L41" t="s">
        <v>400</v>
      </c>
      <c r="M41" t="s">
        <v>404</v>
      </c>
    </row>
    <row r="42" spans="1:13">
      <c r="A42" s="2" t="s">
        <v>92</v>
      </c>
      <c r="B42" s="2" t="s">
        <v>93</v>
      </c>
      <c r="C42" s="2" t="s">
        <v>10</v>
      </c>
      <c r="D42" s="2" t="s">
        <v>11</v>
      </c>
      <c r="E42" s="2" t="s">
        <v>12</v>
      </c>
      <c r="F42" s="5">
        <v>1294374.98</v>
      </c>
      <c r="G42" s="5">
        <f t="shared" si="0"/>
        <v>1294374.98</v>
      </c>
      <c r="H42" s="3">
        <v>64.400000000000006</v>
      </c>
      <c r="I42" s="5">
        <v>787321.54</v>
      </c>
      <c r="J42" s="5">
        <f t="shared" si="1"/>
        <v>787321.54</v>
      </c>
    </row>
    <row r="43" spans="1:13">
      <c r="A43" t="s">
        <v>94</v>
      </c>
      <c r="B43" t="s">
        <v>95</v>
      </c>
      <c r="C43" t="s">
        <v>10</v>
      </c>
      <c r="D43" t="s">
        <v>11</v>
      </c>
      <c r="E43" t="s">
        <v>15</v>
      </c>
      <c r="F43" s="7">
        <v>460596.88</v>
      </c>
      <c r="G43" s="7">
        <f t="shared" si="0"/>
        <v>460596.88</v>
      </c>
      <c r="H43" s="1">
        <v>0.45</v>
      </c>
      <c r="I43" s="7">
        <v>458538.57</v>
      </c>
      <c r="J43" s="7">
        <f t="shared" si="1"/>
        <v>458538.57</v>
      </c>
      <c r="K43" t="s">
        <v>394</v>
      </c>
      <c r="L43" t="s">
        <v>401</v>
      </c>
      <c r="M43" t="s">
        <v>404</v>
      </c>
    </row>
    <row r="44" spans="1:13">
      <c r="A44" t="s">
        <v>96</v>
      </c>
      <c r="B44" t="s">
        <v>97</v>
      </c>
      <c r="C44" t="s">
        <v>10</v>
      </c>
      <c r="D44" t="s">
        <v>11</v>
      </c>
      <c r="E44" t="s">
        <v>15</v>
      </c>
      <c r="F44" s="7">
        <v>827855.58</v>
      </c>
      <c r="G44" s="7">
        <f t="shared" si="0"/>
        <v>827855.58</v>
      </c>
      <c r="H44" s="1">
        <v>157.57</v>
      </c>
      <c r="I44" s="7">
        <v>321408.76</v>
      </c>
      <c r="J44" s="7">
        <f t="shared" si="1"/>
        <v>321408.76</v>
      </c>
      <c r="K44" t="s">
        <v>395</v>
      </c>
      <c r="L44" t="s">
        <v>401</v>
      </c>
      <c r="M44" t="s">
        <v>404</v>
      </c>
    </row>
    <row r="45" spans="1:13">
      <c r="A45" t="s">
        <v>98</v>
      </c>
      <c r="B45" t="s">
        <v>99</v>
      </c>
      <c r="C45" t="s">
        <v>10</v>
      </c>
      <c r="D45" t="s">
        <v>11</v>
      </c>
      <c r="E45" t="s">
        <v>15</v>
      </c>
      <c r="F45" s="7">
        <v>-382.95</v>
      </c>
      <c r="G45" s="7">
        <f t="shared" si="0"/>
        <v>-382.95</v>
      </c>
      <c r="H45" s="1">
        <v>-105.06</v>
      </c>
      <c r="I45" s="7">
        <v>7562.28</v>
      </c>
      <c r="J45" s="7">
        <f t="shared" si="1"/>
        <v>7562.28</v>
      </c>
      <c r="K45" t="s">
        <v>391</v>
      </c>
      <c r="L45" t="s">
        <v>400</v>
      </c>
      <c r="M45" t="s">
        <v>404</v>
      </c>
    </row>
    <row r="46" spans="1:13">
      <c r="A46" t="s">
        <v>100</v>
      </c>
      <c r="B46" t="s">
        <v>101</v>
      </c>
      <c r="C46" t="s">
        <v>10</v>
      </c>
      <c r="D46" t="s">
        <v>11</v>
      </c>
      <c r="E46" t="s">
        <v>15</v>
      </c>
      <c r="F46" s="7">
        <v>-1696.5</v>
      </c>
      <c r="G46" s="7">
        <f t="shared" si="0"/>
        <v>-1696.5</v>
      </c>
      <c r="H46" s="1">
        <v>-575.84</v>
      </c>
      <c r="I46" s="7">
        <v>-251.02</v>
      </c>
      <c r="J46" s="7">
        <f t="shared" si="1"/>
        <v>-251.02</v>
      </c>
      <c r="K46" t="s">
        <v>391</v>
      </c>
      <c r="L46" t="s">
        <v>400</v>
      </c>
      <c r="M46" t="s">
        <v>404</v>
      </c>
    </row>
    <row r="47" spans="1:13">
      <c r="A47" t="s">
        <v>102</v>
      </c>
      <c r="B47" t="s">
        <v>103</v>
      </c>
      <c r="C47" t="s">
        <v>10</v>
      </c>
      <c r="D47" t="s">
        <v>11</v>
      </c>
      <c r="E47" t="s">
        <v>15</v>
      </c>
      <c r="F47" s="7">
        <v>1987.51</v>
      </c>
      <c r="G47" s="7">
        <f t="shared" si="0"/>
        <v>1987.51</v>
      </c>
      <c r="H47" s="1">
        <v>100</v>
      </c>
      <c r="I47" s="7">
        <v>0</v>
      </c>
      <c r="J47" s="7">
        <f t="shared" si="1"/>
        <v>0</v>
      </c>
      <c r="K47" t="s">
        <v>396</v>
      </c>
      <c r="L47" t="s">
        <v>401</v>
      </c>
      <c r="M47" t="s">
        <v>404</v>
      </c>
    </row>
    <row r="48" spans="1:13">
      <c r="A48" t="s">
        <v>104</v>
      </c>
      <c r="B48" t="s">
        <v>105</v>
      </c>
      <c r="C48" t="s">
        <v>10</v>
      </c>
      <c r="D48" t="s">
        <v>11</v>
      </c>
      <c r="E48" t="s">
        <v>15</v>
      </c>
      <c r="F48" s="7">
        <v>6014.46</v>
      </c>
      <c r="G48" s="7">
        <f t="shared" si="0"/>
        <v>6014.46</v>
      </c>
      <c r="H48" s="1">
        <v>9454.34</v>
      </c>
      <c r="I48" s="7">
        <v>62.95</v>
      </c>
      <c r="J48" s="7">
        <f t="shared" si="1"/>
        <v>62.95</v>
      </c>
      <c r="K48" t="s">
        <v>397</v>
      </c>
      <c r="L48" t="s">
        <v>401</v>
      </c>
      <c r="M48" t="s">
        <v>404</v>
      </c>
    </row>
    <row r="49" spans="1:13">
      <c r="A49" s="2" t="s">
        <v>106</v>
      </c>
      <c r="B49" s="2" t="s">
        <v>107</v>
      </c>
      <c r="C49" s="2" t="s">
        <v>10</v>
      </c>
      <c r="D49" s="2" t="s">
        <v>11</v>
      </c>
      <c r="E49" s="2" t="s">
        <v>12</v>
      </c>
      <c r="F49" s="5">
        <v>2455.3200000000002</v>
      </c>
      <c r="G49" s="5">
        <f t="shared" si="0"/>
        <v>2455.3200000000002</v>
      </c>
      <c r="H49" s="3">
        <v>100</v>
      </c>
      <c r="I49" s="5">
        <v>0</v>
      </c>
      <c r="J49" s="5">
        <f t="shared" si="1"/>
        <v>0</v>
      </c>
    </row>
    <row r="50" spans="1:13">
      <c r="A50" t="s">
        <v>108</v>
      </c>
      <c r="B50" t="s">
        <v>109</v>
      </c>
      <c r="C50" t="s">
        <v>10</v>
      </c>
      <c r="D50" t="s">
        <v>11</v>
      </c>
      <c r="E50" t="s">
        <v>15</v>
      </c>
      <c r="F50" s="7">
        <v>2455.3200000000002</v>
      </c>
      <c r="G50" s="7">
        <f t="shared" si="0"/>
        <v>2455.3200000000002</v>
      </c>
      <c r="H50" s="1">
        <v>100</v>
      </c>
      <c r="I50" s="7">
        <v>0</v>
      </c>
      <c r="J50" s="7">
        <f t="shared" si="1"/>
        <v>0</v>
      </c>
      <c r="K50" t="s">
        <v>398</v>
      </c>
      <c r="L50" t="s">
        <v>402</v>
      </c>
      <c r="M50" t="s">
        <v>404</v>
      </c>
    </row>
    <row r="51" spans="1:13">
      <c r="A51" s="2" t="s">
        <v>110</v>
      </c>
      <c r="B51" s="2" t="s">
        <v>111</v>
      </c>
      <c r="C51" s="2" t="s">
        <v>10</v>
      </c>
      <c r="D51" s="2" t="s">
        <v>112</v>
      </c>
      <c r="E51" s="2" t="s">
        <v>12</v>
      </c>
      <c r="F51" s="5">
        <v>1141745.02</v>
      </c>
      <c r="G51" s="5">
        <f t="shared" si="0"/>
        <v>-1141745.02</v>
      </c>
      <c r="H51" s="3">
        <v>21.64</v>
      </c>
      <c r="I51" s="5">
        <v>938611.94</v>
      </c>
      <c r="J51" s="5">
        <f t="shared" si="1"/>
        <v>-938611.94</v>
      </c>
    </row>
    <row r="52" spans="1:13">
      <c r="A52" t="s">
        <v>113</v>
      </c>
      <c r="B52" t="s">
        <v>114</v>
      </c>
      <c r="C52" t="s">
        <v>10</v>
      </c>
      <c r="D52" t="s">
        <v>112</v>
      </c>
      <c r="E52" t="s">
        <v>15</v>
      </c>
      <c r="F52" s="7">
        <v>1141745.02</v>
      </c>
      <c r="G52" s="7">
        <f t="shared" si="0"/>
        <v>-1141745.02</v>
      </c>
      <c r="H52" s="1">
        <v>21.64</v>
      </c>
      <c r="I52" s="7">
        <v>938611.94</v>
      </c>
      <c r="J52" s="7">
        <f t="shared" si="1"/>
        <v>-938611.94</v>
      </c>
      <c r="K52" t="s">
        <v>403</v>
      </c>
      <c r="L52" t="s">
        <v>407</v>
      </c>
      <c r="M52" t="s">
        <v>405</v>
      </c>
    </row>
    <row r="53" spans="1:13">
      <c r="A53" s="2" t="s">
        <v>115</v>
      </c>
      <c r="B53" s="2" t="s">
        <v>116</v>
      </c>
      <c r="C53" s="2" t="s">
        <v>10</v>
      </c>
      <c r="D53" s="2" t="s">
        <v>112</v>
      </c>
      <c r="E53" s="2" t="s">
        <v>12</v>
      </c>
      <c r="F53" s="5">
        <v>311175</v>
      </c>
      <c r="G53" s="5">
        <f t="shared" si="0"/>
        <v>-311175</v>
      </c>
      <c r="H53" s="3">
        <v>0</v>
      </c>
      <c r="I53" s="5">
        <v>311175</v>
      </c>
      <c r="J53" s="5">
        <f t="shared" si="1"/>
        <v>-311175</v>
      </c>
    </row>
    <row r="54" spans="1:13">
      <c r="A54" t="s">
        <v>117</v>
      </c>
      <c r="B54" t="s">
        <v>118</v>
      </c>
      <c r="C54" t="s">
        <v>10</v>
      </c>
      <c r="D54" t="s">
        <v>112</v>
      </c>
      <c r="E54" t="s">
        <v>15</v>
      </c>
      <c r="F54" s="7">
        <v>311175</v>
      </c>
      <c r="G54" s="7">
        <f t="shared" si="0"/>
        <v>-311175</v>
      </c>
      <c r="H54" s="1">
        <v>0</v>
      </c>
      <c r="I54" s="7">
        <v>311175</v>
      </c>
      <c r="J54" s="7">
        <f t="shared" si="1"/>
        <v>-311175</v>
      </c>
      <c r="K54" t="s">
        <v>408</v>
      </c>
      <c r="L54" t="s">
        <v>407</v>
      </c>
      <c r="M54" t="s">
        <v>405</v>
      </c>
    </row>
    <row r="55" spans="1:13">
      <c r="A55" s="2" t="s">
        <v>119</v>
      </c>
      <c r="B55" s="2" t="s">
        <v>120</v>
      </c>
      <c r="C55" s="2" t="s">
        <v>10</v>
      </c>
      <c r="D55" s="2" t="s">
        <v>112</v>
      </c>
      <c r="E55" s="2" t="s">
        <v>12</v>
      </c>
      <c r="F55" s="5">
        <v>11419.2</v>
      </c>
      <c r="G55" s="5">
        <f t="shared" si="0"/>
        <v>-11419.2</v>
      </c>
      <c r="H55" s="3">
        <v>80</v>
      </c>
      <c r="I55" s="5">
        <v>6344</v>
      </c>
      <c r="J55" s="5">
        <f t="shared" si="1"/>
        <v>-6344</v>
      </c>
    </row>
    <row r="56" spans="1:13">
      <c r="A56" t="s">
        <v>121</v>
      </c>
      <c r="B56" t="s">
        <v>122</v>
      </c>
      <c r="C56" t="s">
        <v>10</v>
      </c>
      <c r="D56" t="s">
        <v>112</v>
      </c>
      <c r="E56" t="s">
        <v>15</v>
      </c>
      <c r="F56" s="7">
        <v>11419.2</v>
      </c>
      <c r="G56" s="7">
        <f t="shared" si="0"/>
        <v>-11419.2</v>
      </c>
      <c r="H56" s="1">
        <v>80</v>
      </c>
      <c r="I56" s="7">
        <v>6344</v>
      </c>
      <c r="J56" s="7">
        <f t="shared" si="1"/>
        <v>-6344</v>
      </c>
      <c r="K56" t="s">
        <v>412</v>
      </c>
      <c r="L56" t="s">
        <v>411</v>
      </c>
      <c r="M56" t="s">
        <v>405</v>
      </c>
    </row>
    <row r="57" spans="1:13">
      <c r="A57" s="2" t="s">
        <v>123</v>
      </c>
      <c r="B57" s="2" t="s">
        <v>124</v>
      </c>
      <c r="C57" s="2" t="s">
        <v>10</v>
      </c>
      <c r="D57" s="2" t="s">
        <v>112</v>
      </c>
      <c r="E57" s="2" t="s">
        <v>12</v>
      </c>
      <c r="F57" s="5">
        <v>11746.44</v>
      </c>
      <c r="G57" s="5">
        <f t="shared" si="0"/>
        <v>-11746.44</v>
      </c>
      <c r="H57" s="3">
        <v>-91.1</v>
      </c>
      <c r="I57" s="5">
        <v>131923.13</v>
      </c>
      <c r="J57" s="5">
        <f t="shared" si="1"/>
        <v>-131923.13</v>
      </c>
    </row>
    <row r="58" spans="1:13">
      <c r="A58" t="s">
        <v>125</v>
      </c>
      <c r="B58" t="s">
        <v>126</v>
      </c>
      <c r="C58" t="s">
        <v>10</v>
      </c>
      <c r="D58" t="s">
        <v>112</v>
      </c>
      <c r="E58" t="s">
        <v>15</v>
      </c>
      <c r="F58" s="7">
        <v>11746.44</v>
      </c>
      <c r="G58" s="7">
        <f t="shared" si="0"/>
        <v>-11746.44</v>
      </c>
      <c r="H58" s="1">
        <v>-91.1</v>
      </c>
      <c r="I58" s="7">
        <v>131923.13</v>
      </c>
      <c r="J58" s="7">
        <f t="shared" si="1"/>
        <v>-131923.13</v>
      </c>
      <c r="K58" t="s">
        <v>410</v>
      </c>
      <c r="L58" t="s">
        <v>409</v>
      </c>
      <c r="M58" t="s">
        <v>405</v>
      </c>
    </row>
    <row r="59" spans="1:13">
      <c r="A59" s="2" t="s">
        <v>127</v>
      </c>
      <c r="B59" s="2" t="s">
        <v>128</v>
      </c>
      <c r="C59" s="2" t="s">
        <v>10</v>
      </c>
      <c r="D59" s="2" t="s">
        <v>112</v>
      </c>
      <c r="E59" s="2" t="s">
        <v>12</v>
      </c>
      <c r="F59" s="5">
        <v>0</v>
      </c>
      <c r="G59" s="5">
        <f t="shared" si="0"/>
        <v>0</v>
      </c>
      <c r="H59" s="3">
        <v>-100</v>
      </c>
      <c r="I59" s="5">
        <v>37421.08</v>
      </c>
      <c r="J59" s="5">
        <f t="shared" si="1"/>
        <v>-37421.08</v>
      </c>
    </row>
    <row r="60" spans="1:13">
      <c r="A60" t="s">
        <v>129</v>
      </c>
      <c r="B60" t="s">
        <v>130</v>
      </c>
      <c r="C60" t="s">
        <v>10</v>
      </c>
      <c r="D60" t="s">
        <v>112</v>
      </c>
      <c r="E60" t="s">
        <v>15</v>
      </c>
      <c r="F60" s="7">
        <v>0</v>
      </c>
      <c r="G60" s="7">
        <f t="shared" si="0"/>
        <v>0</v>
      </c>
      <c r="H60" s="1">
        <v>-100</v>
      </c>
      <c r="I60" s="7">
        <v>37421.08</v>
      </c>
      <c r="J60" s="7">
        <f t="shared" si="1"/>
        <v>-37421.08</v>
      </c>
      <c r="K60" t="s">
        <v>413</v>
      </c>
      <c r="L60" t="s">
        <v>524</v>
      </c>
      <c r="M60" t="s">
        <v>405</v>
      </c>
    </row>
    <row r="61" spans="1:13">
      <c r="A61" s="2" t="s">
        <v>131</v>
      </c>
      <c r="B61" s="2" t="s">
        <v>132</v>
      </c>
      <c r="C61" s="2" t="s">
        <v>10</v>
      </c>
      <c r="D61" s="2" t="s">
        <v>112</v>
      </c>
      <c r="E61" s="2" t="s">
        <v>12</v>
      </c>
      <c r="F61" s="5">
        <v>700011.51</v>
      </c>
      <c r="G61" s="5">
        <f t="shared" si="0"/>
        <v>-700011.51</v>
      </c>
      <c r="H61" s="3">
        <v>643.1</v>
      </c>
      <c r="I61" s="5">
        <v>94200.960000000006</v>
      </c>
      <c r="J61" s="5">
        <f t="shared" si="1"/>
        <v>-94200.960000000006</v>
      </c>
    </row>
    <row r="62" spans="1:13">
      <c r="A62" t="s">
        <v>133</v>
      </c>
      <c r="B62" t="s">
        <v>134</v>
      </c>
      <c r="C62" t="s">
        <v>10</v>
      </c>
      <c r="D62" t="s">
        <v>112</v>
      </c>
      <c r="E62" t="s">
        <v>15</v>
      </c>
      <c r="F62" s="7">
        <v>561597.31999999995</v>
      </c>
      <c r="G62" s="7">
        <f t="shared" si="0"/>
        <v>-561597.31999999995</v>
      </c>
      <c r="H62" s="1">
        <v>629.30999999999995</v>
      </c>
      <c r="I62" s="7">
        <v>77003.58</v>
      </c>
      <c r="J62" s="7">
        <f t="shared" si="1"/>
        <v>-77003.58</v>
      </c>
      <c r="K62" t="s">
        <v>428</v>
      </c>
      <c r="L62" t="s">
        <v>524</v>
      </c>
      <c r="M62" t="s">
        <v>405</v>
      </c>
    </row>
    <row r="63" spans="1:13">
      <c r="A63" t="s">
        <v>135</v>
      </c>
      <c r="B63" t="s">
        <v>136</v>
      </c>
      <c r="C63" t="s">
        <v>10</v>
      </c>
      <c r="D63" t="s">
        <v>112</v>
      </c>
      <c r="E63" t="s">
        <v>15</v>
      </c>
      <c r="F63" s="7">
        <v>138414.19</v>
      </c>
      <c r="G63" s="7">
        <f t="shared" si="0"/>
        <v>-138414.19</v>
      </c>
      <c r="H63" s="1">
        <v>704.86</v>
      </c>
      <c r="I63" s="7">
        <v>17197.38</v>
      </c>
      <c r="J63" s="7">
        <f t="shared" si="1"/>
        <v>-17197.38</v>
      </c>
      <c r="K63" t="s">
        <v>428</v>
      </c>
      <c r="L63" t="s">
        <v>524</v>
      </c>
      <c r="M63" t="s">
        <v>405</v>
      </c>
    </row>
    <row r="64" spans="1:13">
      <c r="A64" s="2" t="s">
        <v>137</v>
      </c>
      <c r="B64" s="2" t="s">
        <v>138</v>
      </c>
      <c r="C64" s="2" t="s">
        <v>10</v>
      </c>
      <c r="D64" s="2" t="s">
        <v>112</v>
      </c>
      <c r="E64" s="2" t="s">
        <v>12</v>
      </c>
      <c r="F64" s="5">
        <v>-158934.85</v>
      </c>
      <c r="G64" s="5">
        <f t="shared" si="0"/>
        <v>158934.85</v>
      </c>
      <c r="H64" s="3">
        <v>-15.7</v>
      </c>
      <c r="I64" s="5">
        <v>-137367.93</v>
      </c>
      <c r="J64" s="5">
        <f t="shared" si="1"/>
        <v>137367.93</v>
      </c>
      <c r="L64" t="s">
        <v>524</v>
      </c>
      <c r="M64" t="s">
        <v>405</v>
      </c>
    </row>
    <row r="65" spans="1:13">
      <c r="A65" t="s">
        <v>139</v>
      </c>
      <c r="B65" t="s">
        <v>140</v>
      </c>
      <c r="C65" t="s">
        <v>10</v>
      </c>
      <c r="D65" t="s">
        <v>112</v>
      </c>
      <c r="E65" t="s">
        <v>15</v>
      </c>
      <c r="F65" s="7">
        <v>421.5</v>
      </c>
      <c r="G65" s="7">
        <f t="shared" si="0"/>
        <v>-421.5</v>
      </c>
      <c r="H65" s="1">
        <v>100</v>
      </c>
      <c r="I65" s="7">
        <v>0</v>
      </c>
      <c r="J65" s="7">
        <f t="shared" si="1"/>
        <v>0</v>
      </c>
      <c r="K65" t="s">
        <v>414</v>
      </c>
      <c r="L65" t="s">
        <v>524</v>
      </c>
      <c r="M65" t="s">
        <v>405</v>
      </c>
    </row>
    <row r="66" spans="1:13">
      <c r="A66" t="s">
        <v>141</v>
      </c>
      <c r="B66" t="s">
        <v>142</v>
      </c>
      <c r="C66" t="s">
        <v>10</v>
      </c>
      <c r="D66" t="s">
        <v>112</v>
      </c>
      <c r="E66" t="s">
        <v>15</v>
      </c>
      <c r="F66" s="7">
        <v>0</v>
      </c>
      <c r="G66" s="7">
        <f t="shared" si="0"/>
        <v>0</v>
      </c>
      <c r="H66" s="1">
        <v>-100</v>
      </c>
      <c r="I66" s="7">
        <v>5751.5</v>
      </c>
      <c r="J66" s="7">
        <f t="shared" si="1"/>
        <v>-5751.5</v>
      </c>
      <c r="K66" t="s">
        <v>414</v>
      </c>
      <c r="L66" t="s">
        <v>524</v>
      </c>
      <c r="M66" t="s">
        <v>405</v>
      </c>
    </row>
    <row r="67" spans="1:13">
      <c r="A67" t="s">
        <v>143</v>
      </c>
      <c r="B67" t="s">
        <v>144</v>
      </c>
      <c r="C67" t="s">
        <v>10</v>
      </c>
      <c r="D67" t="s">
        <v>112</v>
      </c>
      <c r="E67" t="s">
        <v>15</v>
      </c>
      <c r="F67" s="7">
        <v>-173087.61</v>
      </c>
      <c r="G67" s="7">
        <f t="shared" ref="G67:G84" si="2">IF(D67="A",+F67,-F67)</f>
        <v>173087.61</v>
      </c>
      <c r="H67" s="1">
        <v>-39.44</v>
      </c>
      <c r="I67" s="7">
        <v>-124133.66</v>
      </c>
      <c r="J67" s="7">
        <f t="shared" ref="J67:J84" si="3">IF(D67="A",+I67,-I67)</f>
        <v>124133.66</v>
      </c>
      <c r="K67" t="s">
        <v>390</v>
      </c>
      <c r="L67" t="s">
        <v>400</v>
      </c>
      <c r="M67" t="s">
        <v>404</v>
      </c>
    </row>
    <row r="68" spans="1:13">
      <c r="A68" t="s">
        <v>145</v>
      </c>
      <c r="B68" t="s">
        <v>146</v>
      </c>
      <c r="C68" t="s">
        <v>10</v>
      </c>
      <c r="D68" t="s">
        <v>112</v>
      </c>
      <c r="E68" t="s">
        <v>15</v>
      </c>
      <c r="F68" s="7">
        <v>0</v>
      </c>
      <c r="G68" s="7">
        <f t="shared" si="2"/>
        <v>0</v>
      </c>
      <c r="H68" s="1">
        <v>-100</v>
      </c>
      <c r="I68" s="7">
        <v>2541.44</v>
      </c>
      <c r="J68" s="7">
        <f t="shared" si="3"/>
        <v>-2541.44</v>
      </c>
      <c r="K68" t="s">
        <v>390</v>
      </c>
      <c r="L68" t="s">
        <v>400</v>
      </c>
      <c r="M68" t="s">
        <v>404</v>
      </c>
    </row>
    <row r="69" spans="1:13">
      <c r="A69" t="s">
        <v>147</v>
      </c>
      <c r="B69" t="s">
        <v>148</v>
      </c>
      <c r="C69" t="s">
        <v>10</v>
      </c>
      <c r="D69" t="s">
        <v>112</v>
      </c>
      <c r="E69" t="s">
        <v>15</v>
      </c>
      <c r="F69" s="7">
        <v>0</v>
      </c>
      <c r="G69" s="7">
        <f t="shared" si="2"/>
        <v>0</v>
      </c>
      <c r="H69" s="1">
        <v>100</v>
      </c>
      <c r="I69" s="7">
        <v>-27143.15</v>
      </c>
      <c r="J69" s="7">
        <f t="shared" si="3"/>
        <v>27143.15</v>
      </c>
      <c r="K69" t="s">
        <v>390</v>
      </c>
      <c r="L69" t="s">
        <v>400</v>
      </c>
      <c r="M69" t="s">
        <v>404</v>
      </c>
    </row>
    <row r="70" spans="1:13">
      <c r="A70" t="s">
        <v>149</v>
      </c>
      <c r="B70" t="s">
        <v>150</v>
      </c>
      <c r="C70" t="s">
        <v>10</v>
      </c>
      <c r="D70" t="s">
        <v>112</v>
      </c>
      <c r="E70" t="s">
        <v>15</v>
      </c>
      <c r="F70" s="7">
        <v>4031.57</v>
      </c>
      <c r="G70" s="7">
        <f t="shared" si="2"/>
        <v>-4031.57</v>
      </c>
      <c r="H70" s="1">
        <v>-18.32</v>
      </c>
      <c r="I70" s="7">
        <v>4935.9399999999996</v>
      </c>
      <c r="J70" s="7">
        <f t="shared" si="3"/>
        <v>-4935.9399999999996</v>
      </c>
      <c r="K70" t="s">
        <v>414</v>
      </c>
      <c r="L70" t="s">
        <v>524</v>
      </c>
      <c r="M70" t="s">
        <v>405</v>
      </c>
    </row>
    <row r="71" spans="1:13">
      <c r="A71" t="s">
        <v>151</v>
      </c>
      <c r="B71" t="s">
        <v>152</v>
      </c>
      <c r="C71" t="s">
        <v>10</v>
      </c>
      <c r="D71" t="s">
        <v>112</v>
      </c>
      <c r="E71" t="s">
        <v>15</v>
      </c>
      <c r="F71" s="7">
        <v>6118.6</v>
      </c>
      <c r="G71" s="7">
        <f t="shared" si="2"/>
        <v>-6118.6</v>
      </c>
      <c r="H71" s="1">
        <v>799.79</v>
      </c>
      <c r="I71" s="7">
        <v>680</v>
      </c>
      <c r="J71" s="7">
        <f t="shared" si="3"/>
        <v>-680</v>
      </c>
      <c r="K71" t="s">
        <v>414</v>
      </c>
      <c r="L71" t="s">
        <v>524</v>
      </c>
      <c r="M71" t="s">
        <v>405</v>
      </c>
    </row>
    <row r="72" spans="1:13">
      <c r="A72" t="s">
        <v>153</v>
      </c>
      <c r="B72" t="s">
        <v>154</v>
      </c>
      <c r="C72" t="s">
        <v>10</v>
      </c>
      <c r="D72" t="s">
        <v>112</v>
      </c>
      <c r="E72" t="s">
        <v>15</v>
      </c>
      <c r="F72" s="7">
        <v>379.09</v>
      </c>
      <c r="G72" s="7">
        <f t="shared" si="2"/>
        <v>-379.09</v>
      </c>
      <c r="H72" s="1">
        <v>100</v>
      </c>
      <c r="I72" s="7">
        <v>0</v>
      </c>
      <c r="J72" s="7">
        <f t="shared" si="3"/>
        <v>0</v>
      </c>
      <c r="K72" t="s">
        <v>414</v>
      </c>
      <c r="L72" t="s">
        <v>524</v>
      </c>
      <c r="M72" t="s">
        <v>405</v>
      </c>
    </row>
    <row r="73" spans="1:13">
      <c r="A73" t="s">
        <v>155</v>
      </c>
      <c r="B73" t="s">
        <v>156</v>
      </c>
      <c r="C73" t="s">
        <v>10</v>
      </c>
      <c r="D73" t="s">
        <v>112</v>
      </c>
      <c r="E73" t="s">
        <v>15</v>
      </c>
      <c r="F73" s="7">
        <v>3202</v>
      </c>
      <c r="G73" s="7">
        <f t="shared" si="2"/>
        <v>-3202</v>
      </c>
      <c r="H73" s="1">
        <v>100</v>
      </c>
      <c r="I73" s="7">
        <v>0</v>
      </c>
      <c r="J73" s="7">
        <f t="shared" si="3"/>
        <v>0</v>
      </c>
      <c r="K73" t="s">
        <v>414</v>
      </c>
      <c r="L73" t="s">
        <v>524</v>
      </c>
      <c r="M73" t="s">
        <v>405</v>
      </c>
    </row>
    <row r="74" spans="1:13">
      <c r="A74" s="2" t="s">
        <v>157</v>
      </c>
      <c r="B74" s="2" t="s">
        <v>158</v>
      </c>
      <c r="C74" s="2" t="s">
        <v>10</v>
      </c>
      <c r="D74" s="2" t="s">
        <v>112</v>
      </c>
      <c r="E74" s="2" t="s">
        <v>12</v>
      </c>
      <c r="F74" s="5">
        <v>2668.13</v>
      </c>
      <c r="G74" s="5">
        <f t="shared" si="2"/>
        <v>-2668.13</v>
      </c>
      <c r="H74" s="3">
        <v>-79.069999999999993</v>
      </c>
      <c r="I74" s="5">
        <v>12749.38</v>
      </c>
      <c r="J74" s="5">
        <f t="shared" si="3"/>
        <v>-12749.38</v>
      </c>
    </row>
    <row r="75" spans="1:13">
      <c r="A75" t="s">
        <v>159</v>
      </c>
      <c r="B75" t="s">
        <v>160</v>
      </c>
      <c r="C75" t="s">
        <v>10</v>
      </c>
      <c r="D75" t="s">
        <v>112</v>
      </c>
      <c r="E75" t="s">
        <v>15</v>
      </c>
      <c r="F75" s="7">
        <v>243.72</v>
      </c>
      <c r="G75" s="7">
        <f t="shared" si="2"/>
        <v>-243.72</v>
      </c>
      <c r="H75" s="1">
        <v>-88.32</v>
      </c>
      <c r="I75" s="7">
        <v>2087.25</v>
      </c>
      <c r="J75" s="7">
        <f t="shared" si="3"/>
        <v>-2087.25</v>
      </c>
      <c r="K75" t="s">
        <v>415</v>
      </c>
      <c r="L75" t="s">
        <v>524</v>
      </c>
      <c r="M75" t="s">
        <v>405</v>
      </c>
    </row>
    <row r="76" spans="1:13">
      <c r="A76" t="s">
        <v>161</v>
      </c>
      <c r="B76" t="s">
        <v>162</v>
      </c>
      <c r="C76" t="s">
        <v>10</v>
      </c>
      <c r="D76" t="s">
        <v>112</v>
      </c>
      <c r="E76" t="s">
        <v>15</v>
      </c>
      <c r="F76" s="7">
        <v>1683.96</v>
      </c>
      <c r="G76" s="7">
        <f t="shared" si="2"/>
        <v>-1683.96</v>
      </c>
      <c r="H76" s="1">
        <v>-79.02</v>
      </c>
      <c r="I76" s="7">
        <v>8028</v>
      </c>
      <c r="J76" s="7">
        <f t="shared" si="3"/>
        <v>-8028</v>
      </c>
      <c r="K76" t="s">
        <v>415</v>
      </c>
      <c r="L76" t="s">
        <v>524</v>
      </c>
      <c r="M76" t="s">
        <v>405</v>
      </c>
    </row>
    <row r="77" spans="1:13">
      <c r="A77" t="s">
        <v>163</v>
      </c>
      <c r="B77" t="s">
        <v>164</v>
      </c>
      <c r="C77" t="s">
        <v>10</v>
      </c>
      <c r="D77" t="s">
        <v>112</v>
      </c>
      <c r="E77" t="s">
        <v>15</v>
      </c>
      <c r="F77" s="7">
        <v>468.14</v>
      </c>
      <c r="G77" s="7">
        <f t="shared" si="2"/>
        <v>-468.14</v>
      </c>
      <c r="H77" s="1">
        <v>-11.53</v>
      </c>
      <c r="I77" s="7">
        <v>529.17999999999995</v>
      </c>
      <c r="J77" s="7">
        <f t="shared" si="3"/>
        <v>-529.17999999999995</v>
      </c>
      <c r="K77" t="s">
        <v>415</v>
      </c>
      <c r="L77" t="s">
        <v>524</v>
      </c>
      <c r="M77" t="s">
        <v>405</v>
      </c>
    </row>
    <row r="78" spans="1:13">
      <c r="A78" t="s">
        <v>165</v>
      </c>
      <c r="B78" t="s">
        <v>166</v>
      </c>
      <c r="C78" t="s">
        <v>10</v>
      </c>
      <c r="D78" t="s">
        <v>112</v>
      </c>
      <c r="E78" t="s">
        <v>15</v>
      </c>
      <c r="F78" s="7">
        <v>272.31</v>
      </c>
      <c r="G78" s="7">
        <f t="shared" si="2"/>
        <v>-272.31</v>
      </c>
      <c r="H78" s="1">
        <v>-87.06</v>
      </c>
      <c r="I78" s="7">
        <v>2104.9499999999998</v>
      </c>
      <c r="J78" s="7">
        <f t="shared" si="3"/>
        <v>-2104.9499999999998</v>
      </c>
      <c r="K78" t="s">
        <v>415</v>
      </c>
      <c r="L78" t="s">
        <v>524</v>
      </c>
      <c r="M78" t="s">
        <v>405</v>
      </c>
    </row>
    <row r="79" spans="1:13">
      <c r="A79" s="2" t="s">
        <v>167</v>
      </c>
      <c r="B79" s="2" t="s">
        <v>168</v>
      </c>
      <c r="C79" s="2" t="s">
        <v>10</v>
      </c>
      <c r="D79" s="2" t="s">
        <v>112</v>
      </c>
      <c r="E79" s="2" t="s">
        <v>12</v>
      </c>
      <c r="F79" s="5">
        <v>2901.1</v>
      </c>
      <c r="G79" s="5">
        <f t="shared" si="2"/>
        <v>-2901.1</v>
      </c>
      <c r="H79" s="3">
        <v>-88.77</v>
      </c>
      <c r="I79" s="5">
        <v>25835.31</v>
      </c>
      <c r="J79" s="5">
        <f t="shared" si="3"/>
        <v>-25835.31</v>
      </c>
    </row>
    <row r="80" spans="1:13">
      <c r="A80" t="s">
        <v>169</v>
      </c>
      <c r="B80" t="s">
        <v>170</v>
      </c>
      <c r="C80" t="s">
        <v>10</v>
      </c>
      <c r="D80" t="s">
        <v>112</v>
      </c>
      <c r="E80" t="s">
        <v>15</v>
      </c>
      <c r="F80" s="7">
        <v>923.16</v>
      </c>
      <c r="G80" s="7">
        <f t="shared" si="2"/>
        <v>-923.16</v>
      </c>
      <c r="H80" s="1">
        <v>-83.68</v>
      </c>
      <c r="I80" s="7">
        <v>5655.26</v>
      </c>
      <c r="J80" s="7">
        <f t="shared" si="3"/>
        <v>-5655.26</v>
      </c>
      <c r="K80" t="s">
        <v>416</v>
      </c>
      <c r="L80" t="s">
        <v>524</v>
      </c>
      <c r="M80" t="s">
        <v>405</v>
      </c>
    </row>
    <row r="81" spans="1:13">
      <c r="A81" t="s">
        <v>171</v>
      </c>
      <c r="B81" t="s">
        <v>172</v>
      </c>
      <c r="C81" t="s">
        <v>10</v>
      </c>
      <c r="D81" t="s">
        <v>112</v>
      </c>
      <c r="E81" t="s">
        <v>15</v>
      </c>
      <c r="F81" s="7">
        <v>0</v>
      </c>
      <c r="G81" s="7">
        <f t="shared" si="2"/>
        <v>0</v>
      </c>
      <c r="H81" s="1">
        <v>-100</v>
      </c>
      <c r="I81" s="7">
        <v>7561</v>
      </c>
      <c r="J81" s="7">
        <f t="shared" si="3"/>
        <v>-7561</v>
      </c>
      <c r="K81" t="s">
        <v>416</v>
      </c>
      <c r="L81" t="s">
        <v>524</v>
      </c>
      <c r="M81" t="s">
        <v>405</v>
      </c>
    </row>
    <row r="82" spans="1:13">
      <c r="A82" t="s">
        <v>173</v>
      </c>
      <c r="B82" t="s">
        <v>174</v>
      </c>
      <c r="C82" t="s">
        <v>10</v>
      </c>
      <c r="D82" t="s">
        <v>112</v>
      </c>
      <c r="E82" t="s">
        <v>15</v>
      </c>
      <c r="F82" s="7">
        <v>1977.94</v>
      </c>
      <c r="G82" s="7">
        <f t="shared" si="2"/>
        <v>-1977.94</v>
      </c>
      <c r="H82" s="1">
        <v>-75.989999999999995</v>
      </c>
      <c r="I82" s="7">
        <v>8239.0499999999993</v>
      </c>
      <c r="J82" s="7">
        <f t="shared" si="3"/>
        <v>-8239.0499999999993</v>
      </c>
      <c r="K82" t="s">
        <v>416</v>
      </c>
      <c r="L82" t="s">
        <v>524</v>
      </c>
      <c r="M82" t="s">
        <v>405</v>
      </c>
    </row>
    <row r="83" spans="1:13">
      <c r="A83" t="s">
        <v>175</v>
      </c>
      <c r="B83" t="s">
        <v>176</v>
      </c>
      <c r="C83" t="s">
        <v>10</v>
      </c>
      <c r="D83" t="s">
        <v>112</v>
      </c>
      <c r="E83" t="s">
        <v>15</v>
      </c>
      <c r="F83" s="7">
        <v>0</v>
      </c>
      <c r="G83" s="7">
        <f t="shared" si="2"/>
        <v>0</v>
      </c>
      <c r="H83" s="1">
        <v>-100</v>
      </c>
      <c r="I83" s="7">
        <v>555</v>
      </c>
      <c r="J83" s="7">
        <f t="shared" si="3"/>
        <v>-555</v>
      </c>
      <c r="K83" t="s">
        <v>417</v>
      </c>
      <c r="L83" t="s">
        <v>524</v>
      </c>
      <c r="M83" t="s">
        <v>405</v>
      </c>
    </row>
    <row r="84" spans="1:13">
      <c r="A84" t="s">
        <v>177</v>
      </c>
      <c r="B84" t="s">
        <v>178</v>
      </c>
      <c r="C84" t="s">
        <v>10</v>
      </c>
      <c r="D84" t="s">
        <v>112</v>
      </c>
      <c r="E84" t="s">
        <v>15</v>
      </c>
      <c r="F84" s="7">
        <v>0</v>
      </c>
      <c r="G84" s="7">
        <f t="shared" si="2"/>
        <v>0</v>
      </c>
      <c r="H84" s="1">
        <v>-100</v>
      </c>
      <c r="I84" s="7">
        <v>3825</v>
      </c>
      <c r="J84" s="7">
        <f t="shared" si="3"/>
        <v>-3825</v>
      </c>
      <c r="K84" t="s">
        <v>417</v>
      </c>
      <c r="L84" t="s">
        <v>524</v>
      </c>
      <c r="M84" t="s">
        <v>405</v>
      </c>
    </row>
    <row r="85" spans="1:13">
      <c r="A85" s="2" t="s">
        <v>179</v>
      </c>
      <c r="B85" s="2" t="s">
        <v>180</v>
      </c>
      <c r="C85" s="2" t="s">
        <v>10</v>
      </c>
      <c r="D85" s="2" t="s">
        <v>181</v>
      </c>
      <c r="E85" s="2" t="s">
        <v>12</v>
      </c>
      <c r="F85" s="5">
        <v>1701465.24</v>
      </c>
      <c r="G85" s="5">
        <f>IF(D85="R",F85,-F85)</f>
        <v>1701465.24</v>
      </c>
      <c r="H85" s="3">
        <v>110.89</v>
      </c>
      <c r="I85" s="5">
        <v>806801.65</v>
      </c>
      <c r="J85" s="5">
        <f>IF(D85="R",I85,-I85)</f>
        <v>806801.65</v>
      </c>
    </row>
    <row r="86" spans="1:13">
      <c r="A86" t="s">
        <v>182</v>
      </c>
      <c r="B86" t="s">
        <v>183</v>
      </c>
      <c r="C86" t="s">
        <v>10</v>
      </c>
      <c r="D86" t="s">
        <v>181</v>
      </c>
      <c r="E86" t="s">
        <v>15</v>
      </c>
      <c r="F86" s="7">
        <v>720720</v>
      </c>
      <c r="G86" s="7">
        <f>IF(D86="R",F86,-F86)</f>
        <v>720720</v>
      </c>
      <c r="H86" s="1">
        <v>-4.6100000000000003</v>
      </c>
      <c r="I86" s="7">
        <v>755565.15</v>
      </c>
      <c r="J86" s="7">
        <f t="shared" ref="J86:J149" si="4">IF(D86="R",I86,-I86)</f>
        <v>755565.15</v>
      </c>
      <c r="K86" t="s">
        <v>437</v>
      </c>
      <c r="L86" t="s">
        <v>436</v>
      </c>
      <c r="M86" t="s">
        <v>494</v>
      </c>
    </row>
    <row r="87" spans="1:13">
      <c r="A87" t="s">
        <v>184</v>
      </c>
      <c r="B87" t="s">
        <v>185</v>
      </c>
      <c r="C87" t="s">
        <v>10</v>
      </c>
      <c r="D87" t="s">
        <v>181</v>
      </c>
      <c r="E87" t="s">
        <v>15</v>
      </c>
      <c r="F87" s="7">
        <v>10200</v>
      </c>
      <c r="G87" s="7">
        <f t="shared" ref="G87:G149" si="5">IF(D87="R",F87,-F87)</f>
        <v>10200</v>
      </c>
      <c r="H87" s="1">
        <v>100</v>
      </c>
      <c r="I87" s="7">
        <v>0</v>
      </c>
      <c r="J87" s="7">
        <f t="shared" si="4"/>
        <v>0</v>
      </c>
      <c r="K87" t="s">
        <v>185</v>
      </c>
      <c r="L87" t="s">
        <v>436</v>
      </c>
      <c r="M87" t="s">
        <v>494</v>
      </c>
    </row>
    <row r="88" spans="1:13">
      <c r="A88" t="s">
        <v>186</v>
      </c>
      <c r="B88" t="s">
        <v>187</v>
      </c>
      <c r="C88" t="s">
        <v>10</v>
      </c>
      <c r="D88" t="s">
        <v>181</v>
      </c>
      <c r="E88" t="s">
        <v>15</v>
      </c>
      <c r="F88" s="7">
        <v>0</v>
      </c>
      <c r="G88" s="7">
        <f t="shared" si="5"/>
        <v>0</v>
      </c>
      <c r="H88" s="1">
        <v>-100</v>
      </c>
      <c r="I88" s="7">
        <v>1600</v>
      </c>
      <c r="J88" s="7">
        <f t="shared" si="4"/>
        <v>1600</v>
      </c>
      <c r="K88" t="s">
        <v>438</v>
      </c>
      <c r="L88" t="s">
        <v>436</v>
      </c>
      <c r="M88" t="s">
        <v>494</v>
      </c>
    </row>
    <row r="89" spans="1:13">
      <c r="A89" t="s">
        <v>188</v>
      </c>
      <c r="B89" t="s">
        <v>189</v>
      </c>
      <c r="C89" t="s">
        <v>10</v>
      </c>
      <c r="D89" t="s">
        <v>181</v>
      </c>
      <c r="E89" t="s">
        <v>15</v>
      </c>
      <c r="F89" s="7">
        <v>0</v>
      </c>
      <c r="G89" s="7">
        <f t="shared" si="5"/>
        <v>0</v>
      </c>
      <c r="H89" s="1">
        <v>-100</v>
      </c>
      <c r="I89" s="7">
        <v>15788</v>
      </c>
      <c r="J89" s="7">
        <f t="shared" si="4"/>
        <v>15788</v>
      </c>
      <c r="K89" t="s">
        <v>189</v>
      </c>
      <c r="L89" t="s">
        <v>448</v>
      </c>
      <c r="M89" t="s">
        <v>494</v>
      </c>
    </row>
    <row r="90" spans="1:13">
      <c r="A90" t="s">
        <v>190</v>
      </c>
      <c r="B90" t="s">
        <v>191</v>
      </c>
      <c r="C90" t="s">
        <v>10</v>
      </c>
      <c r="D90" t="s">
        <v>181</v>
      </c>
      <c r="E90" t="s">
        <v>15</v>
      </c>
      <c r="F90" s="7">
        <v>0</v>
      </c>
      <c r="G90" s="7">
        <f t="shared" si="5"/>
        <v>0</v>
      </c>
      <c r="H90" s="1">
        <v>-100</v>
      </c>
      <c r="I90" s="7">
        <v>7098.5</v>
      </c>
      <c r="J90" s="7">
        <f t="shared" si="4"/>
        <v>7098.5</v>
      </c>
      <c r="K90" t="s">
        <v>441</v>
      </c>
      <c r="L90" t="s">
        <v>448</v>
      </c>
      <c r="M90" t="s">
        <v>494</v>
      </c>
    </row>
    <row r="91" spans="1:13">
      <c r="A91" t="s">
        <v>192</v>
      </c>
      <c r="B91" t="s">
        <v>193</v>
      </c>
      <c r="C91" t="s">
        <v>10</v>
      </c>
      <c r="D91" t="s">
        <v>181</v>
      </c>
      <c r="E91" t="s">
        <v>15</v>
      </c>
      <c r="F91" s="7">
        <v>0</v>
      </c>
      <c r="G91" s="7">
        <f t="shared" si="5"/>
        <v>0</v>
      </c>
      <c r="H91" s="1">
        <v>-100</v>
      </c>
      <c r="I91" s="7">
        <v>26750</v>
      </c>
      <c r="J91" s="7">
        <f t="shared" si="4"/>
        <v>26750</v>
      </c>
      <c r="K91" t="s">
        <v>443</v>
      </c>
      <c r="L91" t="s">
        <v>448</v>
      </c>
      <c r="M91" t="s">
        <v>494</v>
      </c>
    </row>
    <row r="92" spans="1:13">
      <c r="A92" t="s">
        <v>194</v>
      </c>
      <c r="B92" t="s">
        <v>195</v>
      </c>
      <c r="C92" t="s">
        <v>10</v>
      </c>
      <c r="D92" t="s">
        <v>181</v>
      </c>
      <c r="E92" t="s">
        <v>15</v>
      </c>
      <c r="F92" s="7">
        <v>50737.8</v>
      </c>
      <c r="G92" s="7">
        <f t="shared" si="5"/>
        <v>50737.8</v>
      </c>
      <c r="H92" s="1">
        <v>100</v>
      </c>
      <c r="I92" s="7">
        <v>0</v>
      </c>
      <c r="J92" s="7">
        <f t="shared" si="4"/>
        <v>0</v>
      </c>
      <c r="K92" t="s">
        <v>444</v>
      </c>
      <c r="L92" t="s">
        <v>448</v>
      </c>
      <c r="M92" t="s">
        <v>494</v>
      </c>
    </row>
    <row r="93" spans="1:13">
      <c r="A93" t="s">
        <v>196</v>
      </c>
      <c r="B93" t="s">
        <v>197</v>
      </c>
      <c r="C93" t="s">
        <v>10</v>
      </c>
      <c r="D93" t="s">
        <v>181</v>
      </c>
      <c r="E93" t="s">
        <v>15</v>
      </c>
      <c r="F93" s="7">
        <v>296824.37</v>
      </c>
      <c r="G93" s="7">
        <f t="shared" si="5"/>
        <v>296824.37</v>
      </c>
      <c r="H93" s="1">
        <v>100</v>
      </c>
      <c r="I93" s="7">
        <v>0</v>
      </c>
      <c r="J93" s="7">
        <f t="shared" si="4"/>
        <v>0</v>
      </c>
      <c r="K93" t="s">
        <v>445</v>
      </c>
      <c r="L93" t="s">
        <v>448</v>
      </c>
      <c r="M93" t="s">
        <v>494</v>
      </c>
    </row>
    <row r="94" spans="1:13">
      <c r="A94" t="s">
        <v>198</v>
      </c>
      <c r="B94" t="s">
        <v>199</v>
      </c>
      <c r="C94" t="s">
        <v>10</v>
      </c>
      <c r="D94" t="s">
        <v>181</v>
      </c>
      <c r="E94" t="s">
        <v>15</v>
      </c>
      <c r="F94" s="7">
        <v>15568.14</v>
      </c>
      <c r="G94" s="7">
        <f t="shared" si="5"/>
        <v>15568.14</v>
      </c>
      <c r="H94" s="1">
        <v>100</v>
      </c>
      <c r="I94" s="7">
        <v>0</v>
      </c>
      <c r="J94" s="7">
        <f t="shared" si="4"/>
        <v>0</v>
      </c>
      <c r="K94" t="s">
        <v>446</v>
      </c>
      <c r="L94" t="s">
        <v>448</v>
      </c>
      <c r="M94" t="s">
        <v>494</v>
      </c>
    </row>
    <row r="95" spans="1:13">
      <c r="A95" t="s">
        <v>200</v>
      </c>
      <c r="B95" t="s">
        <v>201</v>
      </c>
      <c r="C95" t="s">
        <v>10</v>
      </c>
      <c r="D95" t="s">
        <v>181</v>
      </c>
      <c r="E95" t="s">
        <v>15</v>
      </c>
      <c r="F95" s="7">
        <v>607315.96</v>
      </c>
      <c r="G95" s="7">
        <f t="shared" si="5"/>
        <v>607315.96</v>
      </c>
      <c r="H95" s="1">
        <v>100</v>
      </c>
      <c r="I95" s="7">
        <v>0</v>
      </c>
      <c r="J95" s="7">
        <f t="shared" si="4"/>
        <v>0</v>
      </c>
      <c r="K95" t="s">
        <v>527</v>
      </c>
      <c r="L95" t="s">
        <v>448</v>
      </c>
      <c r="M95" t="s">
        <v>494</v>
      </c>
    </row>
    <row r="96" spans="1:13">
      <c r="A96" t="s">
        <v>202</v>
      </c>
      <c r="B96" t="s">
        <v>203</v>
      </c>
      <c r="C96" t="s">
        <v>10</v>
      </c>
      <c r="D96" t="s">
        <v>181</v>
      </c>
      <c r="E96" t="s">
        <v>15</v>
      </c>
      <c r="F96" s="7">
        <v>98.97</v>
      </c>
      <c r="G96" s="7">
        <f t="shared" si="5"/>
        <v>98.97</v>
      </c>
      <c r="H96" s="1">
        <v>100</v>
      </c>
      <c r="I96" s="7">
        <v>0</v>
      </c>
      <c r="J96" s="7">
        <f t="shared" si="4"/>
        <v>0</v>
      </c>
      <c r="K96" t="s">
        <v>203</v>
      </c>
      <c r="L96" t="s">
        <v>448</v>
      </c>
      <c r="M96" t="s">
        <v>494</v>
      </c>
    </row>
    <row r="97" spans="1:13">
      <c r="A97" s="2" t="s">
        <v>204</v>
      </c>
      <c r="B97" s="2" t="s">
        <v>205</v>
      </c>
      <c r="C97" s="2" t="s">
        <v>10</v>
      </c>
      <c r="D97" s="2" t="s">
        <v>181</v>
      </c>
      <c r="E97" s="2" t="s">
        <v>12</v>
      </c>
      <c r="F97" s="5">
        <v>22848.99</v>
      </c>
      <c r="G97" s="5">
        <f t="shared" si="5"/>
        <v>22848.99</v>
      </c>
      <c r="H97" s="3">
        <v>1062.01</v>
      </c>
      <c r="I97" s="5">
        <v>1966.33</v>
      </c>
      <c r="J97" s="5">
        <f t="shared" si="4"/>
        <v>1966.33</v>
      </c>
    </row>
    <row r="98" spans="1:13">
      <c r="A98" t="s">
        <v>206</v>
      </c>
      <c r="B98" t="s">
        <v>207</v>
      </c>
      <c r="C98" t="s">
        <v>10</v>
      </c>
      <c r="D98" t="s">
        <v>181</v>
      </c>
      <c r="E98" t="s">
        <v>15</v>
      </c>
      <c r="F98" s="7">
        <v>3219.68</v>
      </c>
      <c r="G98" s="7">
        <f t="shared" si="5"/>
        <v>3219.68</v>
      </c>
      <c r="H98" s="1">
        <v>63.74</v>
      </c>
      <c r="I98" s="7">
        <v>1966.33</v>
      </c>
      <c r="J98" s="7">
        <f t="shared" si="4"/>
        <v>1966.33</v>
      </c>
      <c r="K98" t="s">
        <v>451</v>
      </c>
      <c r="L98" t="s">
        <v>450</v>
      </c>
      <c r="M98" t="s">
        <v>494</v>
      </c>
    </row>
    <row r="99" spans="1:13">
      <c r="A99" t="s">
        <v>208</v>
      </c>
      <c r="B99" t="s">
        <v>209</v>
      </c>
      <c r="C99" t="s">
        <v>10</v>
      </c>
      <c r="D99" t="s">
        <v>181</v>
      </c>
      <c r="E99" t="s">
        <v>15</v>
      </c>
      <c r="F99" s="7">
        <v>19629.310000000001</v>
      </c>
      <c r="G99" s="7">
        <f t="shared" si="5"/>
        <v>19629.310000000001</v>
      </c>
      <c r="H99" s="1">
        <v>100</v>
      </c>
      <c r="I99" s="7">
        <v>0</v>
      </c>
      <c r="J99" s="7">
        <f t="shared" si="4"/>
        <v>0</v>
      </c>
      <c r="K99" t="s">
        <v>452</v>
      </c>
      <c r="L99" t="s">
        <v>448</v>
      </c>
      <c r="M99" t="s">
        <v>494</v>
      </c>
    </row>
    <row r="100" spans="1:13">
      <c r="A100" s="2" t="s">
        <v>210</v>
      </c>
      <c r="B100" s="2" t="s">
        <v>211</v>
      </c>
      <c r="C100" s="2" t="s">
        <v>10</v>
      </c>
      <c r="D100" s="2" t="s">
        <v>212</v>
      </c>
      <c r="E100" s="2" t="s">
        <v>12</v>
      </c>
      <c r="F100" s="5">
        <v>1374715.79</v>
      </c>
      <c r="G100" s="5">
        <f t="shared" si="5"/>
        <v>-1374715.79</v>
      </c>
      <c r="H100" s="3">
        <v>302.35000000000002</v>
      </c>
      <c r="I100" s="5">
        <v>341670.35</v>
      </c>
      <c r="J100" s="5">
        <f t="shared" si="4"/>
        <v>-341670.35</v>
      </c>
    </row>
    <row r="101" spans="1:13">
      <c r="A101" t="s">
        <v>213</v>
      </c>
      <c r="B101" t="s">
        <v>214</v>
      </c>
      <c r="C101" t="s">
        <v>10</v>
      </c>
      <c r="D101" t="s">
        <v>212</v>
      </c>
      <c r="E101" t="s">
        <v>15</v>
      </c>
      <c r="F101" s="7">
        <v>7505.96</v>
      </c>
      <c r="G101" s="7">
        <f t="shared" si="5"/>
        <v>-7505.96</v>
      </c>
      <c r="H101" s="1">
        <v>6.19</v>
      </c>
      <c r="I101" s="7">
        <v>7068.63</v>
      </c>
      <c r="J101" s="7">
        <f t="shared" si="4"/>
        <v>-7068.63</v>
      </c>
      <c r="K101" t="s">
        <v>461</v>
      </c>
      <c r="L101" t="s">
        <v>488</v>
      </c>
      <c r="M101" t="s">
        <v>493</v>
      </c>
    </row>
    <row r="102" spans="1:13">
      <c r="A102" t="s">
        <v>215</v>
      </c>
      <c r="B102" t="s">
        <v>216</v>
      </c>
      <c r="C102" t="s">
        <v>10</v>
      </c>
      <c r="D102" t="s">
        <v>212</v>
      </c>
      <c r="E102" t="s">
        <v>15</v>
      </c>
      <c r="F102" s="7">
        <v>1220</v>
      </c>
      <c r="G102" s="7">
        <f t="shared" si="5"/>
        <v>-1220</v>
      </c>
      <c r="H102" s="1">
        <v>100</v>
      </c>
      <c r="I102" s="7">
        <v>0</v>
      </c>
      <c r="J102" s="14">
        <f t="shared" si="4"/>
        <v>0</v>
      </c>
      <c r="K102" t="s">
        <v>216</v>
      </c>
      <c r="L102" t="s">
        <v>483</v>
      </c>
      <c r="M102" t="s">
        <v>493</v>
      </c>
    </row>
    <row r="103" spans="1:13">
      <c r="A103" t="s">
        <v>217</v>
      </c>
      <c r="B103" t="s">
        <v>218</v>
      </c>
      <c r="C103" t="s">
        <v>10</v>
      </c>
      <c r="D103" t="s">
        <v>212</v>
      </c>
      <c r="E103" t="s">
        <v>15</v>
      </c>
      <c r="F103" s="7">
        <v>2949.79</v>
      </c>
      <c r="G103" s="7">
        <f t="shared" si="5"/>
        <v>-2949.79</v>
      </c>
      <c r="H103" s="1">
        <v>-52.63</v>
      </c>
      <c r="I103" s="7">
        <v>6227.37</v>
      </c>
      <c r="J103" s="14">
        <f t="shared" si="4"/>
        <v>-6227.37</v>
      </c>
      <c r="K103" t="s">
        <v>473</v>
      </c>
      <c r="L103" t="s">
        <v>484</v>
      </c>
      <c r="M103" t="s">
        <v>493</v>
      </c>
    </row>
    <row r="104" spans="1:13">
      <c r="A104" t="s">
        <v>219</v>
      </c>
      <c r="B104" t="s">
        <v>220</v>
      </c>
      <c r="C104" t="s">
        <v>10</v>
      </c>
      <c r="D104" t="s">
        <v>212</v>
      </c>
      <c r="E104" t="s">
        <v>15</v>
      </c>
      <c r="F104" s="7">
        <v>0</v>
      </c>
      <c r="G104" s="7">
        <f t="shared" si="5"/>
        <v>0</v>
      </c>
      <c r="H104" s="1">
        <v>-100</v>
      </c>
      <c r="I104" s="7">
        <v>2970.54</v>
      </c>
      <c r="J104" s="14">
        <f t="shared" si="4"/>
        <v>-2970.54</v>
      </c>
      <c r="K104" t="s">
        <v>220</v>
      </c>
      <c r="L104" t="s">
        <v>484</v>
      </c>
      <c r="M104" t="s">
        <v>493</v>
      </c>
    </row>
    <row r="105" spans="1:13">
      <c r="A105" t="s">
        <v>221</v>
      </c>
      <c r="B105" t="s">
        <v>222</v>
      </c>
      <c r="C105" t="s">
        <v>10</v>
      </c>
      <c r="D105" t="s">
        <v>212</v>
      </c>
      <c r="E105" t="s">
        <v>15</v>
      </c>
      <c r="F105" s="7">
        <v>2613.75</v>
      </c>
      <c r="G105" s="7">
        <f t="shared" si="5"/>
        <v>-2613.75</v>
      </c>
      <c r="H105" s="1">
        <v>-61.65</v>
      </c>
      <c r="I105" s="7">
        <v>6816.09</v>
      </c>
      <c r="J105" s="14">
        <f t="shared" si="4"/>
        <v>-6816.09</v>
      </c>
      <c r="K105" t="s">
        <v>472</v>
      </c>
      <c r="L105" t="s">
        <v>484</v>
      </c>
      <c r="M105" t="s">
        <v>493</v>
      </c>
    </row>
    <row r="106" spans="1:13">
      <c r="A106" t="s">
        <v>223</v>
      </c>
      <c r="B106" t="s">
        <v>224</v>
      </c>
      <c r="C106" t="s">
        <v>10</v>
      </c>
      <c r="D106" t="s">
        <v>212</v>
      </c>
      <c r="E106" t="s">
        <v>15</v>
      </c>
      <c r="F106" s="7">
        <v>75864.479999999996</v>
      </c>
      <c r="G106" s="7">
        <f t="shared" si="5"/>
        <v>-75864.479999999996</v>
      </c>
      <c r="H106" s="1">
        <v>-20.94</v>
      </c>
      <c r="I106" s="7">
        <v>95960.320000000007</v>
      </c>
      <c r="J106" s="14">
        <f t="shared" si="4"/>
        <v>-95960.320000000007</v>
      </c>
      <c r="K106" t="s">
        <v>471</v>
      </c>
      <c r="L106" t="s">
        <v>483</v>
      </c>
      <c r="M106" t="s">
        <v>493</v>
      </c>
    </row>
    <row r="107" spans="1:13">
      <c r="A107" t="s">
        <v>225</v>
      </c>
      <c r="B107" t="s">
        <v>226</v>
      </c>
      <c r="C107" t="s">
        <v>10</v>
      </c>
      <c r="D107" t="s">
        <v>212</v>
      </c>
      <c r="E107" t="s">
        <v>15</v>
      </c>
      <c r="F107" s="7">
        <v>10000</v>
      </c>
      <c r="G107" s="7">
        <f t="shared" si="5"/>
        <v>-10000</v>
      </c>
      <c r="H107" s="1">
        <v>233.33</v>
      </c>
      <c r="I107" s="7">
        <v>3000</v>
      </c>
      <c r="J107" s="14">
        <f t="shared" si="4"/>
        <v>-3000</v>
      </c>
      <c r="K107" t="s">
        <v>226</v>
      </c>
      <c r="L107" t="s">
        <v>488</v>
      </c>
      <c r="M107" t="s">
        <v>493</v>
      </c>
    </row>
    <row r="108" spans="1:13">
      <c r="A108" t="s">
        <v>227</v>
      </c>
      <c r="B108" t="s">
        <v>228</v>
      </c>
      <c r="C108" t="s">
        <v>10</v>
      </c>
      <c r="D108" t="s">
        <v>212</v>
      </c>
      <c r="E108" t="s">
        <v>15</v>
      </c>
      <c r="F108" s="7">
        <v>0</v>
      </c>
      <c r="G108" s="7">
        <f t="shared" si="5"/>
        <v>0</v>
      </c>
      <c r="H108" s="1">
        <v>-100</v>
      </c>
      <c r="I108" s="7">
        <v>664.65</v>
      </c>
      <c r="J108" s="14">
        <f t="shared" si="4"/>
        <v>-664.65</v>
      </c>
      <c r="K108" t="s">
        <v>453</v>
      </c>
      <c r="L108" t="s">
        <v>482</v>
      </c>
      <c r="M108" t="s">
        <v>493</v>
      </c>
    </row>
    <row r="109" spans="1:13">
      <c r="A109" t="s">
        <v>229</v>
      </c>
      <c r="B109" t="s">
        <v>230</v>
      </c>
      <c r="C109" t="s">
        <v>10</v>
      </c>
      <c r="D109" t="s">
        <v>212</v>
      </c>
      <c r="E109" t="s">
        <v>15</v>
      </c>
      <c r="F109" s="7">
        <v>0</v>
      </c>
      <c r="G109" s="7">
        <f t="shared" si="5"/>
        <v>0</v>
      </c>
      <c r="H109" s="1">
        <v>-100</v>
      </c>
      <c r="I109" s="7">
        <v>3438.84</v>
      </c>
      <c r="J109" s="14">
        <f t="shared" si="4"/>
        <v>-3438.84</v>
      </c>
      <c r="K109" t="s">
        <v>464</v>
      </c>
      <c r="L109" t="s">
        <v>488</v>
      </c>
      <c r="M109" t="s">
        <v>493</v>
      </c>
    </row>
    <row r="110" spans="1:13">
      <c r="A110" t="s">
        <v>231</v>
      </c>
      <c r="B110" t="s">
        <v>232</v>
      </c>
      <c r="C110" t="s">
        <v>10</v>
      </c>
      <c r="D110" t="s">
        <v>212</v>
      </c>
      <c r="E110" t="s">
        <v>15</v>
      </c>
      <c r="F110" s="7">
        <v>0</v>
      </c>
      <c r="G110" s="7">
        <f t="shared" si="5"/>
        <v>0</v>
      </c>
      <c r="H110" s="1">
        <v>-100</v>
      </c>
      <c r="I110" s="7">
        <v>70903.710000000006</v>
      </c>
      <c r="J110" s="14">
        <f t="shared" si="4"/>
        <v>-70903.710000000006</v>
      </c>
      <c r="K110" t="s">
        <v>463</v>
      </c>
      <c r="L110" t="s">
        <v>488</v>
      </c>
      <c r="M110" t="s">
        <v>493</v>
      </c>
    </row>
    <row r="111" spans="1:13">
      <c r="A111" t="s">
        <v>233</v>
      </c>
      <c r="B111" t="s">
        <v>234</v>
      </c>
      <c r="C111" t="s">
        <v>10</v>
      </c>
      <c r="D111" t="s">
        <v>212</v>
      </c>
      <c r="E111" t="s">
        <v>15</v>
      </c>
      <c r="F111" s="7">
        <v>0</v>
      </c>
      <c r="G111" s="7">
        <f t="shared" si="5"/>
        <v>0</v>
      </c>
      <c r="H111" s="1">
        <v>-100</v>
      </c>
      <c r="I111" s="7">
        <v>7702.52</v>
      </c>
      <c r="J111" s="14">
        <f t="shared" si="4"/>
        <v>-7702.52</v>
      </c>
      <c r="K111" t="s">
        <v>442</v>
      </c>
      <c r="L111" t="s">
        <v>488</v>
      </c>
      <c r="M111" t="s">
        <v>493</v>
      </c>
    </row>
    <row r="112" spans="1:13">
      <c r="A112" t="s">
        <v>235</v>
      </c>
      <c r="B112" t="s">
        <v>236</v>
      </c>
      <c r="C112" t="s">
        <v>10</v>
      </c>
      <c r="D112" t="s">
        <v>212</v>
      </c>
      <c r="E112" t="s">
        <v>15</v>
      </c>
      <c r="F112" s="7">
        <v>0</v>
      </c>
      <c r="G112" s="7">
        <f t="shared" si="5"/>
        <v>0</v>
      </c>
      <c r="H112" s="1">
        <v>-100</v>
      </c>
      <c r="I112" s="7">
        <v>500</v>
      </c>
      <c r="J112" s="14">
        <f t="shared" si="4"/>
        <v>-500</v>
      </c>
      <c r="K112" t="s">
        <v>480</v>
      </c>
      <c r="L112" t="s">
        <v>488</v>
      </c>
      <c r="M112" t="s">
        <v>493</v>
      </c>
    </row>
    <row r="113" spans="1:13">
      <c r="A113" t="s">
        <v>237</v>
      </c>
      <c r="B113" t="s">
        <v>238</v>
      </c>
      <c r="C113" t="s">
        <v>10</v>
      </c>
      <c r="D113" t="s">
        <v>212</v>
      </c>
      <c r="E113" t="s">
        <v>15</v>
      </c>
      <c r="F113" s="7">
        <v>658.34</v>
      </c>
      <c r="G113" s="7">
        <f t="shared" si="5"/>
        <v>-658.34</v>
      </c>
      <c r="H113" s="1">
        <v>100</v>
      </c>
      <c r="I113" s="7">
        <v>0</v>
      </c>
      <c r="J113" s="14">
        <f t="shared" si="4"/>
        <v>0</v>
      </c>
      <c r="K113" t="s">
        <v>480</v>
      </c>
      <c r="L113" t="s">
        <v>488</v>
      </c>
      <c r="M113" t="s">
        <v>493</v>
      </c>
    </row>
    <row r="114" spans="1:13">
      <c r="A114" t="s">
        <v>239</v>
      </c>
      <c r="B114" t="s">
        <v>240</v>
      </c>
      <c r="C114" t="s">
        <v>10</v>
      </c>
      <c r="D114" t="s">
        <v>212</v>
      </c>
      <c r="E114" t="s">
        <v>15</v>
      </c>
      <c r="F114" s="7">
        <v>167710.81</v>
      </c>
      <c r="G114" s="7">
        <f t="shared" si="5"/>
        <v>-167710.81</v>
      </c>
      <c r="H114" s="1">
        <v>100</v>
      </c>
      <c r="I114" s="7">
        <v>0</v>
      </c>
      <c r="J114" s="14">
        <f t="shared" si="4"/>
        <v>0</v>
      </c>
      <c r="K114" t="s">
        <v>240</v>
      </c>
      <c r="L114" t="s">
        <v>488</v>
      </c>
      <c r="M114" t="s">
        <v>493</v>
      </c>
    </row>
    <row r="115" spans="1:13">
      <c r="A115" t="s">
        <v>241</v>
      </c>
      <c r="B115" t="s">
        <v>242</v>
      </c>
      <c r="C115" t="s">
        <v>10</v>
      </c>
      <c r="D115" t="s">
        <v>212</v>
      </c>
      <c r="E115" t="s">
        <v>15</v>
      </c>
      <c r="F115" s="7">
        <v>9379.5499999999993</v>
      </c>
      <c r="G115" s="7">
        <f t="shared" si="5"/>
        <v>-9379.5499999999993</v>
      </c>
      <c r="H115" s="1">
        <v>81.25</v>
      </c>
      <c r="I115" s="7">
        <v>5175.04</v>
      </c>
      <c r="J115" s="14">
        <f t="shared" si="4"/>
        <v>-5175.04</v>
      </c>
      <c r="K115" t="s">
        <v>242</v>
      </c>
      <c r="L115" t="s">
        <v>488</v>
      </c>
      <c r="M115" t="s">
        <v>493</v>
      </c>
    </row>
    <row r="116" spans="1:13">
      <c r="A116" t="s">
        <v>243</v>
      </c>
      <c r="B116" t="s">
        <v>244</v>
      </c>
      <c r="C116" t="s">
        <v>10</v>
      </c>
      <c r="D116" t="s">
        <v>212</v>
      </c>
      <c r="E116" t="s">
        <v>15</v>
      </c>
      <c r="F116" s="7">
        <v>903979.71</v>
      </c>
      <c r="G116" s="7">
        <f t="shared" si="5"/>
        <v>-903979.71</v>
      </c>
      <c r="H116" s="1">
        <v>100</v>
      </c>
      <c r="I116" s="7">
        <v>0</v>
      </c>
      <c r="J116" s="14">
        <f t="shared" si="4"/>
        <v>0</v>
      </c>
      <c r="K116" t="s">
        <v>244</v>
      </c>
      <c r="L116" t="s">
        <v>488</v>
      </c>
      <c r="M116" t="s">
        <v>493</v>
      </c>
    </row>
    <row r="117" spans="1:13">
      <c r="A117" t="s">
        <v>245</v>
      </c>
      <c r="B117" t="s">
        <v>246</v>
      </c>
      <c r="C117" t="s">
        <v>10</v>
      </c>
      <c r="D117" t="s">
        <v>212</v>
      </c>
      <c r="E117" t="s">
        <v>15</v>
      </c>
      <c r="F117" s="7">
        <v>0</v>
      </c>
      <c r="G117" s="7">
        <f t="shared" si="5"/>
        <v>0</v>
      </c>
      <c r="H117" s="1">
        <v>-100</v>
      </c>
      <c r="I117" s="7">
        <v>549</v>
      </c>
      <c r="J117" s="14">
        <f t="shared" si="4"/>
        <v>-549</v>
      </c>
      <c r="K117" t="s">
        <v>462</v>
      </c>
      <c r="L117" t="s">
        <v>488</v>
      </c>
      <c r="M117" t="s">
        <v>493</v>
      </c>
    </row>
    <row r="118" spans="1:13">
      <c r="A118" t="s">
        <v>247</v>
      </c>
      <c r="B118" t="s">
        <v>248</v>
      </c>
      <c r="C118" t="s">
        <v>10</v>
      </c>
      <c r="D118" t="s">
        <v>212</v>
      </c>
      <c r="E118" t="s">
        <v>15</v>
      </c>
      <c r="F118" s="7">
        <v>1092.24</v>
      </c>
      <c r="G118" s="7">
        <f t="shared" si="5"/>
        <v>-1092.24</v>
      </c>
      <c r="H118" s="1">
        <v>652.91</v>
      </c>
      <c r="I118" s="7">
        <v>145.07</v>
      </c>
      <c r="J118" s="14">
        <f t="shared" si="4"/>
        <v>-145.07</v>
      </c>
      <c r="K118" t="s">
        <v>248</v>
      </c>
      <c r="L118" t="s">
        <v>482</v>
      </c>
      <c r="M118" t="s">
        <v>493</v>
      </c>
    </row>
    <row r="119" spans="1:13">
      <c r="A119" t="s">
        <v>249</v>
      </c>
      <c r="B119" t="s">
        <v>250</v>
      </c>
      <c r="C119" t="s">
        <v>10</v>
      </c>
      <c r="D119" t="s">
        <v>212</v>
      </c>
      <c r="E119" t="s">
        <v>15</v>
      </c>
      <c r="F119" s="7">
        <v>1220</v>
      </c>
      <c r="G119" s="7">
        <f t="shared" si="5"/>
        <v>-1220</v>
      </c>
      <c r="H119" s="1">
        <v>0</v>
      </c>
      <c r="I119" s="7">
        <v>1220</v>
      </c>
      <c r="J119" s="14">
        <f t="shared" si="4"/>
        <v>-1220</v>
      </c>
      <c r="K119" t="s">
        <v>479</v>
      </c>
      <c r="L119" t="s">
        <v>482</v>
      </c>
      <c r="M119" t="s">
        <v>493</v>
      </c>
    </row>
    <row r="120" spans="1:13">
      <c r="A120" t="s">
        <v>251</v>
      </c>
      <c r="B120" t="s">
        <v>252</v>
      </c>
      <c r="C120" t="s">
        <v>10</v>
      </c>
      <c r="D120" t="s">
        <v>212</v>
      </c>
      <c r="E120" t="s">
        <v>15</v>
      </c>
      <c r="F120" s="7">
        <v>1981.6</v>
      </c>
      <c r="G120" s="7">
        <f t="shared" si="5"/>
        <v>-1981.6</v>
      </c>
      <c r="H120" s="1">
        <v>-28.87</v>
      </c>
      <c r="I120" s="7">
        <v>2786</v>
      </c>
      <c r="J120" s="14">
        <f t="shared" si="4"/>
        <v>-2786</v>
      </c>
      <c r="K120" t="s">
        <v>479</v>
      </c>
      <c r="L120" t="s">
        <v>482</v>
      </c>
      <c r="M120" t="s">
        <v>493</v>
      </c>
    </row>
    <row r="121" spans="1:13">
      <c r="A121" t="s">
        <v>253</v>
      </c>
      <c r="B121" t="s">
        <v>254</v>
      </c>
      <c r="C121" t="s">
        <v>10</v>
      </c>
      <c r="D121" t="s">
        <v>212</v>
      </c>
      <c r="E121" t="s">
        <v>15</v>
      </c>
      <c r="F121" s="7">
        <v>439.2</v>
      </c>
      <c r="G121" s="7">
        <f t="shared" si="5"/>
        <v>-439.2</v>
      </c>
      <c r="H121" s="1">
        <v>0</v>
      </c>
      <c r="I121" s="7">
        <v>439.2</v>
      </c>
      <c r="J121" s="14">
        <f t="shared" si="4"/>
        <v>-439.2</v>
      </c>
      <c r="K121" t="s">
        <v>479</v>
      </c>
      <c r="L121" t="s">
        <v>482</v>
      </c>
      <c r="M121" t="s">
        <v>493</v>
      </c>
    </row>
    <row r="122" spans="1:13">
      <c r="A122" t="s">
        <v>255</v>
      </c>
      <c r="B122" t="s">
        <v>256</v>
      </c>
      <c r="C122" t="s">
        <v>10</v>
      </c>
      <c r="D122" t="s">
        <v>212</v>
      </c>
      <c r="E122" t="s">
        <v>15</v>
      </c>
      <c r="F122" s="7">
        <v>1305.4000000000001</v>
      </c>
      <c r="G122" s="7">
        <f t="shared" si="5"/>
        <v>-1305.4000000000001</v>
      </c>
      <c r="H122" s="1">
        <v>5.63</v>
      </c>
      <c r="I122" s="7">
        <v>1235.8599999999999</v>
      </c>
      <c r="J122" s="14">
        <f t="shared" si="4"/>
        <v>-1235.8599999999999</v>
      </c>
      <c r="K122" t="s">
        <v>479</v>
      </c>
      <c r="L122" t="s">
        <v>482</v>
      </c>
      <c r="M122" t="s">
        <v>493</v>
      </c>
    </row>
    <row r="123" spans="1:13">
      <c r="A123" t="s">
        <v>257</v>
      </c>
      <c r="B123" t="s">
        <v>258</v>
      </c>
      <c r="C123" t="s">
        <v>10</v>
      </c>
      <c r="D123" t="s">
        <v>212</v>
      </c>
      <c r="E123" t="s">
        <v>15</v>
      </c>
      <c r="F123" s="7">
        <v>42612.52</v>
      </c>
      <c r="G123" s="7">
        <f t="shared" si="5"/>
        <v>-42612.52</v>
      </c>
      <c r="H123" s="1">
        <v>107.45</v>
      </c>
      <c r="I123" s="7">
        <v>20540.689999999999</v>
      </c>
      <c r="J123" s="14">
        <f t="shared" si="4"/>
        <v>-20540.689999999999</v>
      </c>
      <c r="K123" t="s">
        <v>465</v>
      </c>
      <c r="L123" t="s">
        <v>482</v>
      </c>
      <c r="M123" t="s">
        <v>493</v>
      </c>
    </row>
    <row r="124" spans="1:13">
      <c r="A124" t="s">
        <v>259</v>
      </c>
      <c r="B124" t="s">
        <v>260</v>
      </c>
      <c r="C124" t="s">
        <v>10</v>
      </c>
      <c r="D124" t="s">
        <v>212</v>
      </c>
      <c r="E124" t="s">
        <v>15</v>
      </c>
      <c r="F124" s="7">
        <v>35631.71</v>
      </c>
      <c r="G124" s="7">
        <f t="shared" si="5"/>
        <v>-35631.71</v>
      </c>
      <c r="H124" s="1">
        <v>238.35</v>
      </c>
      <c r="I124" s="7">
        <v>10531.04</v>
      </c>
      <c r="J124" s="14">
        <f t="shared" si="4"/>
        <v>-10531.04</v>
      </c>
      <c r="K124" t="s">
        <v>465</v>
      </c>
      <c r="L124" t="s">
        <v>482</v>
      </c>
      <c r="M124" t="s">
        <v>493</v>
      </c>
    </row>
    <row r="125" spans="1:13">
      <c r="A125" t="s">
        <v>261</v>
      </c>
      <c r="B125" t="s">
        <v>262</v>
      </c>
      <c r="C125" t="s">
        <v>10</v>
      </c>
      <c r="D125" t="s">
        <v>212</v>
      </c>
      <c r="E125" t="s">
        <v>15</v>
      </c>
      <c r="F125" s="7">
        <v>4275.8599999999997</v>
      </c>
      <c r="G125" s="7">
        <f t="shared" si="5"/>
        <v>-4275.8599999999997</v>
      </c>
      <c r="H125" s="1">
        <v>91.8</v>
      </c>
      <c r="I125" s="7">
        <v>2229.2800000000002</v>
      </c>
      <c r="J125" s="14">
        <f t="shared" si="4"/>
        <v>-2229.2800000000002</v>
      </c>
      <c r="K125" t="s">
        <v>465</v>
      </c>
      <c r="L125" t="s">
        <v>482</v>
      </c>
      <c r="M125" t="s">
        <v>493</v>
      </c>
    </row>
    <row r="126" spans="1:13">
      <c r="A126" t="s">
        <v>263</v>
      </c>
      <c r="B126" t="s">
        <v>264</v>
      </c>
      <c r="C126" t="s">
        <v>10</v>
      </c>
      <c r="D126" t="s">
        <v>212</v>
      </c>
      <c r="E126" t="s">
        <v>15</v>
      </c>
      <c r="F126" s="7">
        <v>5075.2</v>
      </c>
      <c r="G126" s="7">
        <f t="shared" si="5"/>
        <v>-5075.2</v>
      </c>
      <c r="H126" s="1">
        <v>0</v>
      </c>
      <c r="I126" s="7">
        <v>5075.2</v>
      </c>
      <c r="J126" s="14">
        <f t="shared" si="4"/>
        <v>-5075.2</v>
      </c>
      <c r="K126" t="s">
        <v>479</v>
      </c>
      <c r="L126" t="s">
        <v>482</v>
      </c>
      <c r="M126" t="s">
        <v>493</v>
      </c>
    </row>
    <row r="127" spans="1:13">
      <c r="A127" t="s">
        <v>265</v>
      </c>
      <c r="B127" t="s">
        <v>266</v>
      </c>
      <c r="C127" t="s">
        <v>10</v>
      </c>
      <c r="D127" t="s">
        <v>212</v>
      </c>
      <c r="E127" t="s">
        <v>15</v>
      </c>
      <c r="F127" s="7">
        <v>15534</v>
      </c>
      <c r="G127" s="7">
        <f t="shared" si="5"/>
        <v>-15534</v>
      </c>
      <c r="H127" s="1">
        <v>100</v>
      </c>
      <c r="I127" s="7">
        <v>0</v>
      </c>
      <c r="J127" s="14">
        <f t="shared" si="4"/>
        <v>0</v>
      </c>
      <c r="K127" t="s">
        <v>465</v>
      </c>
      <c r="L127" t="s">
        <v>484</v>
      </c>
      <c r="M127" t="s">
        <v>493</v>
      </c>
    </row>
    <row r="128" spans="1:13">
      <c r="A128" t="s">
        <v>267</v>
      </c>
      <c r="B128" t="s">
        <v>268</v>
      </c>
      <c r="C128" t="s">
        <v>10</v>
      </c>
      <c r="D128" t="s">
        <v>212</v>
      </c>
      <c r="E128" t="s">
        <v>15</v>
      </c>
      <c r="F128" s="7">
        <v>10636.06</v>
      </c>
      <c r="G128" s="7">
        <f t="shared" si="5"/>
        <v>-10636.06</v>
      </c>
      <c r="H128" s="1">
        <v>101.5</v>
      </c>
      <c r="I128" s="7">
        <v>5278.44</v>
      </c>
      <c r="J128" s="14">
        <f t="shared" si="4"/>
        <v>-5278.44</v>
      </c>
      <c r="K128" t="s">
        <v>476</v>
      </c>
      <c r="L128" t="s">
        <v>486</v>
      </c>
      <c r="M128" t="s">
        <v>493</v>
      </c>
    </row>
    <row r="129" spans="1:13">
      <c r="A129" t="s">
        <v>269</v>
      </c>
      <c r="B129" t="s">
        <v>270</v>
      </c>
      <c r="C129" t="s">
        <v>10</v>
      </c>
      <c r="D129" t="s">
        <v>212</v>
      </c>
      <c r="E129" t="s">
        <v>15</v>
      </c>
      <c r="F129" s="7">
        <v>2634.91</v>
      </c>
      <c r="G129" s="7">
        <f t="shared" si="5"/>
        <v>-2634.91</v>
      </c>
      <c r="H129" s="1">
        <v>100</v>
      </c>
      <c r="I129" s="7">
        <v>0</v>
      </c>
      <c r="J129" s="14">
        <f t="shared" si="4"/>
        <v>0</v>
      </c>
      <c r="K129" t="s">
        <v>270</v>
      </c>
      <c r="L129" t="s">
        <v>486</v>
      </c>
      <c r="M129" t="s">
        <v>493</v>
      </c>
    </row>
    <row r="130" spans="1:13">
      <c r="A130" t="s">
        <v>271</v>
      </c>
      <c r="B130" t="s">
        <v>272</v>
      </c>
      <c r="C130" t="s">
        <v>10</v>
      </c>
      <c r="D130" t="s">
        <v>212</v>
      </c>
      <c r="E130" t="s">
        <v>15</v>
      </c>
      <c r="F130" s="7">
        <v>2700.76</v>
      </c>
      <c r="G130" s="7">
        <f t="shared" si="5"/>
        <v>-2700.76</v>
      </c>
      <c r="H130" s="1">
        <v>75.37</v>
      </c>
      <c r="I130" s="7">
        <v>1540</v>
      </c>
      <c r="J130" s="14">
        <f t="shared" si="4"/>
        <v>-1540</v>
      </c>
      <c r="K130" t="s">
        <v>455</v>
      </c>
      <c r="L130" t="s">
        <v>482</v>
      </c>
      <c r="M130" t="s">
        <v>493</v>
      </c>
    </row>
    <row r="131" spans="1:13">
      <c r="A131" t="s">
        <v>273</v>
      </c>
      <c r="B131" t="s">
        <v>274</v>
      </c>
      <c r="C131" t="s">
        <v>10</v>
      </c>
      <c r="D131" t="s">
        <v>212</v>
      </c>
      <c r="E131" t="s">
        <v>15</v>
      </c>
      <c r="F131" s="7">
        <v>2164.3000000000002</v>
      </c>
      <c r="G131" s="7">
        <f t="shared" si="5"/>
        <v>-2164.3000000000002</v>
      </c>
      <c r="H131" s="1">
        <v>-23.75</v>
      </c>
      <c r="I131" s="7">
        <v>2838.37</v>
      </c>
      <c r="J131" s="14">
        <f t="shared" si="4"/>
        <v>-2838.37</v>
      </c>
      <c r="K131" t="s">
        <v>454</v>
      </c>
      <c r="L131" t="s">
        <v>482</v>
      </c>
      <c r="M131" t="s">
        <v>493</v>
      </c>
    </row>
    <row r="132" spans="1:13">
      <c r="A132" t="s">
        <v>275</v>
      </c>
      <c r="B132" t="s">
        <v>276</v>
      </c>
      <c r="C132" t="s">
        <v>10</v>
      </c>
      <c r="D132" t="s">
        <v>212</v>
      </c>
      <c r="E132" t="s">
        <v>15</v>
      </c>
      <c r="F132" s="7">
        <v>1932.48</v>
      </c>
      <c r="G132" s="7">
        <f t="shared" si="5"/>
        <v>-1932.48</v>
      </c>
      <c r="H132" s="1">
        <v>620</v>
      </c>
      <c r="I132" s="7">
        <v>268.39999999999998</v>
      </c>
      <c r="J132" s="14">
        <f t="shared" si="4"/>
        <v>-268.39999999999998</v>
      </c>
      <c r="K132" t="s">
        <v>477</v>
      </c>
      <c r="L132" t="s">
        <v>482</v>
      </c>
      <c r="M132" t="s">
        <v>493</v>
      </c>
    </row>
    <row r="133" spans="1:13">
      <c r="A133" t="s">
        <v>277</v>
      </c>
      <c r="B133" t="s">
        <v>278</v>
      </c>
      <c r="C133" t="s">
        <v>10</v>
      </c>
      <c r="D133" t="s">
        <v>212</v>
      </c>
      <c r="E133" t="s">
        <v>15</v>
      </c>
      <c r="F133" s="7">
        <v>80.69</v>
      </c>
      <c r="G133" s="7">
        <f t="shared" si="5"/>
        <v>-80.69</v>
      </c>
      <c r="H133" s="1">
        <v>-82.18</v>
      </c>
      <c r="I133" s="7">
        <v>452.92</v>
      </c>
      <c r="J133" s="14">
        <f t="shared" si="4"/>
        <v>-452.92</v>
      </c>
      <c r="K133" t="s">
        <v>456</v>
      </c>
      <c r="L133" t="s">
        <v>482</v>
      </c>
      <c r="M133" t="s">
        <v>493</v>
      </c>
    </row>
    <row r="134" spans="1:13">
      <c r="A134" t="s">
        <v>279</v>
      </c>
      <c r="B134" t="s">
        <v>280</v>
      </c>
      <c r="C134" t="s">
        <v>10</v>
      </c>
      <c r="D134" t="s">
        <v>212</v>
      </c>
      <c r="E134" t="s">
        <v>15</v>
      </c>
      <c r="F134" s="7">
        <v>1025</v>
      </c>
      <c r="G134" s="7">
        <f t="shared" si="5"/>
        <v>-1025</v>
      </c>
      <c r="H134" s="1">
        <v>-20.6</v>
      </c>
      <c r="I134" s="7">
        <v>1291</v>
      </c>
      <c r="J134" s="14">
        <f t="shared" si="4"/>
        <v>-1291</v>
      </c>
      <c r="K134" t="s">
        <v>479</v>
      </c>
      <c r="L134" t="s">
        <v>482</v>
      </c>
      <c r="M134" t="s">
        <v>493</v>
      </c>
    </row>
    <row r="135" spans="1:13">
      <c r="A135" t="s">
        <v>281</v>
      </c>
      <c r="B135" t="s">
        <v>282</v>
      </c>
      <c r="C135" t="s">
        <v>10</v>
      </c>
      <c r="D135" t="s">
        <v>212</v>
      </c>
      <c r="E135" t="s">
        <v>15</v>
      </c>
      <c r="F135" s="7">
        <v>299.99</v>
      </c>
      <c r="G135" s="7">
        <f t="shared" si="5"/>
        <v>-299.99</v>
      </c>
      <c r="H135" s="1">
        <v>0</v>
      </c>
      <c r="I135" s="7">
        <v>299.99</v>
      </c>
      <c r="J135" s="14">
        <f t="shared" si="4"/>
        <v>-299.99</v>
      </c>
      <c r="K135" t="s">
        <v>479</v>
      </c>
      <c r="L135" t="s">
        <v>482</v>
      </c>
      <c r="M135" t="s">
        <v>493</v>
      </c>
    </row>
    <row r="136" spans="1:13">
      <c r="A136" t="s">
        <v>283</v>
      </c>
      <c r="B136" t="s">
        <v>284</v>
      </c>
      <c r="C136" t="s">
        <v>10</v>
      </c>
      <c r="D136" t="s">
        <v>212</v>
      </c>
      <c r="E136" t="s">
        <v>15</v>
      </c>
      <c r="F136" s="7">
        <v>1505.26</v>
      </c>
      <c r="G136" s="7">
        <f t="shared" si="5"/>
        <v>-1505.26</v>
      </c>
      <c r="H136" s="1">
        <v>-0.59</v>
      </c>
      <c r="I136" s="7">
        <v>1514.13</v>
      </c>
      <c r="J136" s="14">
        <f t="shared" si="4"/>
        <v>-1514.13</v>
      </c>
      <c r="K136" t="s">
        <v>479</v>
      </c>
      <c r="L136" t="s">
        <v>482</v>
      </c>
      <c r="M136" t="s">
        <v>493</v>
      </c>
    </row>
    <row r="137" spans="1:13">
      <c r="A137" t="s">
        <v>285</v>
      </c>
      <c r="B137" t="s">
        <v>286</v>
      </c>
      <c r="C137" t="s">
        <v>10</v>
      </c>
      <c r="D137" t="s">
        <v>212</v>
      </c>
      <c r="E137" t="s">
        <v>15</v>
      </c>
      <c r="F137" s="7">
        <v>5548.84</v>
      </c>
      <c r="G137" s="7">
        <f t="shared" si="5"/>
        <v>-5548.84</v>
      </c>
      <c r="H137" s="1">
        <v>-27.26</v>
      </c>
      <c r="I137" s="7">
        <v>7628.28</v>
      </c>
      <c r="J137" s="14">
        <f t="shared" si="4"/>
        <v>-7628.28</v>
      </c>
      <c r="K137" t="s">
        <v>470</v>
      </c>
      <c r="L137" t="s">
        <v>435</v>
      </c>
      <c r="M137" t="s">
        <v>493</v>
      </c>
    </row>
    <row r="138" spans="1:13">
      <c r="A138" t="s">
        <v>287</v>
      </c>
      <c r="B138" t="s">
        <v>288</v>
      </c>
      <c r="C138" t="s">
        <v>10</v>
      </c>
      <c r="D138" t="s">
        <v>212</v>
      </c>
      <c r="E138" t="s">
        <v>15</v>
      </c>
      <c r="F138" s="7">
        <v>2446.1</v>
      </c>
      <c r="G138" s="7">
        <f t="shared" si="5"/>
        <v>-2446.1</v>
      </c>
      <c r="H138" s="1">
        <v>159.37</v>
      </c>
      <c r="I138" s="7">
        <v>943.09</v>
      </c>
      <c r="J138" s="14">
        <f t="shared" si="4"/>
        <v>-943.09</v>
      </c>
      <c r="K138" t="s">
        <v>457</v>
      </c>
      <c r="L138" t="s">
        <v>482</v>
      </c>
      <c r="M138" t="s">
        <v>493</v>
      </c>
    </row>
    <row r="139" spans="1:13">
      <c r="A139" t="s">
        <v>289</v>
      </c>
      <c r="B139" t="s">
        <v>290</v>
      </c>
      <c r="C139" t="s">
        <v>10</v>
      </c>
      <c r="D139" t="s">
        <v>212</v>
      </c>
      <c r="E139" t="s">
        <v>15</v>
      </c>
      <c r="F139" s="7">
        <v>23944.93</v>
      </c>
      <c r="G139" s="7">
        <f t="shared" si="5"/>
        <v>-23944.93</v>
      </c>
      <c r="H139" s="1">
        <v>1456.86</v>
      </c>
      <c r="I139" s="7">
        <v>1538.03</v>
      </c>
      <c r="J139" s="14">
        <f t="shared" si="4"/>
        <v>-1538.03</v>
      </c>
      <c r="K139" t="s">
        <v>453</v>
      </c>
      <c r="L139" t="s">
        <v>482</v>
      </c>
      <c r="M139" t="s">
        <v>493</v>
      </c>
    </row>
    <row r="140" spans="1:13">
      <c r="A140" t="s">
        <v>291</v>
      </c>
      <c r="B140" t="s">
        <v>292</v>
      </c>
      <c r="C140" t="s">
        <v>10</v>
      </c>
      <c r="D140" t="s">
        <v>212</v>
      </c>
      <c r="E140" t="s">
        <v>15</v>
      </c>
      <c r="F140" s="7">
        <v>8026.18</v>
      </c>
      <c r="G140" s="7">
        <f t="shared" si="5"/>
        <v>-8026.18</v>
      </c>
      <c r="H140" s="1">
        <v>-58.64</v>
      </c>
      <c r="I140" s="7">
        <v>19406.78</v>
      </c>
      <c r="J140" s="14">
        <f t="shared" si="4"/>
        <v>-19406.78</v>
      </c>
      <c r="K140" t="s">
        <v>477</v>
      </c>
      <c r="L140" t="s">
        <v>482</v>
      </c>
      <c r="M140" t="s">
        <v>493</v>
      </c>
    </row>
    <row r="141" spans="1:13">
      <c r="A141" t="s">
        <v>293</v>
      </c>
      <c r="B141" t="s">
        <v>294</v>
      </c>
      <c r="C141" t="s">
        <v>10</v>
      </c>
      <c r="D141" t="s">
        <v>212</v>
      </c>
      <c r="E141" t="s">
        <v>15</v>
      </c>
      <c r="F141" s="7">
        <v>0</v>
      </c>
      <c r="G141" s="7">
        <f t="shared" si="5"/>
        <v>0</v>
      </c>
      <c r="H141" s="1">
        <v>-100</v>
      </c>
      <c r="I141" s="7">
        <v>41480</v>
      </c>
      <c r="J141" s="14">
        <f t="shared" si="4"/>
        <v>-41480</v>
      </c>
      <c r="K141" t="s">
        <v>458</v>
      </c>
      <c r="L141" t="s">
        <v>484</v>
      </c>
      <c r="M141" t="s">
        <v>493</v>
      </c>
    </row>
    <row r="142" spans="1:13">
      <c r="A142" t="s">
        <v>295</v>
      </c>
      <c r="B142" t="s">
        <v>296</v>
      </c>
      <c r="C142" t="s">
        <v>10</v>
      </c>
      <c r="D142" t="s">
        <v>212</v>
      </c>
      <c r="E142" t="s">
        <v>15</v>
      </c>
      <c r="F142" s="7">
        <v>0</v>
      </c>
      <c r="G142" s="7">
        <f t="shared" si="5"/>
        <v>0</v>
      </c>
      <c r="H142" s="1">
        <v>-100</v>
      </c>
      <c r="I142" s="7">
        <v>2011.87</v>
      </c>
      <c r="J142" s="14">
        <f t="shared" si="4"/>
        <v>-2011.87</v>
      </c>
      <c r="K142" t="s">
        <v>470</v>
      </c>
      <c r="L142" t="s">
        <v>435</v>
      </c>
      <c r="M142" t="s">
        <v>493</v>
      </c>
    </row>
    <row r="143" spans="1:13">
      <c r="A143" t="s">
        <v>297</v>
      </c>
      <c r="B143" t="s">
        <v>298</v>
      </c>
      <c r="C143" t="s">
        <v>10</v>
      </c>
      <c r="D143" t="s">
        <v>212</v>
      </c>
      <c r="E143" t="s">
        <v>15</v>
      </c>
      <c r="F143" s="7">
        <v>9662.2800000000007</v>
      </c>
      <c r="G143" s="7">
        <f t="shared" si="5"/>
        <v>-9662.2800000000007</v>
      </c>
      <c r="H143" s="1">
        <v>100</v>
      </c>
      <c r="I143" s="7">
        <v>0</v>
      </c>
      <c r="J143" s="14">
        <f t="shared" si="4"/>
        <v>0</v>
      </c>
      <c r="K143" t="s">
        <v>473</v>
      </c>
      <c r="L143" t="s">
        <v>484</v>
      </c>
      <c r="M143" t="s">
        <v>493</v>
      </c>
    </row>
    <row r="144" spans="1:13">
      <c r="A144" t="s">
        <v>299</v>
      </c>
      <c r="B144" t="s">
        <v>300</v>
      </c>
      <c r="C144" t="s">
        <v>10</v>
      </c>
      <c r="D144" t="s">
        <v>212</v>
      </c>
      <c r="E144" t="s">
        <v>15</v>
      </c>
      <c r="F144" s="7">
        <v>6143.37</v>
      </c>
      <c r="G144" s="7">
        <f t="shared" si="5"/>
        <v>-6143.37</v>
      </c>
      <c r="H144" s="1">
        <v>100</v>
      </c>
      <c r="I144" s="7">
        <v>0</v>
      </c>
      <c r="J144" s="14">
        <f t="shared" si="4"/>
        <v>0</v>
      </c>
      <c r="K144" t="s">
        <v>473</v>
      </c>
      <c r="L144" t="s">
        <v>484</v>
      </c>
      <c r="M144" t="s">
        <v>493</v>
      </c>
    </row>
    <row r="145" spans="1:13">
      <c r="A145" t="s">
        <v>301</v>
      </c>
      <c r="B145" t="s">
        <v>302</v>
      </c>
      <c r="C145" t="s">
        <v>10</v>
      </c>
      <c r="D145" t="s">
        <v>212</v>
      </c>
      <c r="E145" t="s">
        <v>15</v>
      </c>
      <c r="F145" s="7">
        <v>4914.5200000000004</v>
      </c>
      <c r="G145" s="7">
        <f t="shared" si="5"/>
        <v>-4914.5200000000004</v>
      </c>
      <c r="H145" s="1">
        <v>100</v>
      </c>
      <c r="I145" s="7">
        <v>0</v>
      </c>
      <c r="J145" s="14">
        <f t="shared" si="4"/>
        <v>0</v>
      </c>
      <c r="K145" t="s">
        <v>473</v>
      </c>
      <c r="L145" t="s">
        <v>484</v>
      </c>
      <c r="M145" t="s">
        <v>493</v>
      </c>
    </row>
    <row r="146" spans="1:13">
      <c r="A146" s="2" t="s">
        <v>303</v>
      </c>
      <c r="B146" s="2" t="s">
        <v>304</v>
      </c>
      <c r="C146" s="2" t="s">
        <v>10</v>
      </c>
      <c r="D146" s="2" t="s">
        <v>212</v>
      </c>
      <c r="E146" s="2" t="s">
        <v>12</v>
      </c>
      <c r="F146" s="5">
        <v>22040</v>
      </c>
      <c r="G146" s="5">
        <f t="shared" si="5"/>
        <v>-22040</v>
      </c>
      <c r="H146" s="3">
        <v>31.3</v>
      </c>
      <c r="I146" s="5">
        <v>16785.88</v>
      </c>
      <c r="J146" s="5">
        <f t="shared" si="4"/>
        <v>-16785.88</v>
      </c>
    </row>
    <row r="147" spans="1:13">
      <c r="A147" t="s">
        <v>305</v>
      </c>
      <c r="B147" t="s">
        <v>306</v>
      </c>
      <c r="C147" t="s">
        <v>10</v>
      </c>
      <c r="D147" t="s">
        <v>212</v>
      </c>
      <c r="E147" t="s">
        <v>15</v>
      </c>
      <c r="F147" s="7">
        <v>1011.25</v>
      </c>
      <c r="G147" s="7">
        <f t="shared" si="5"/>
        <v>-1011.25</v>
      </c>
      <c r="H147" s="1">
        <v>-75.849999999999994</v>
      </c>
      <c r="I147" s="7">
        <v>4187.9399999999996</v>
      </c>
      <c r="J147" s="14">
        <f t="shared" si="4"/>
        <v>-4187.9399999999996</v>
      </c>
      <c r="K147" t="s">
        <v>453</v>
      </c>
      <c r="L147" t="s">
        <v>482</v>
      </c>
      <c r="M147" t="s">
        <v>493</v>
      </c>
    </row>
    <row r="148" spans="1:13">
      <c r="A148" t="s">
        <v>307</v>
      </c>
      <c r="B148" t="s">
        <v>308</v>
      </c>
      <c r="C148" t="s">
        <v>10</v>
      </c>
      <c r="D148" t="s">
        <v>212</v>
      </c>
      <c r="E148" t="s">
        <v>15</v>
      </c>
      <c r="F148" s="7">
        <v>18343.259999999998</v>
      </c>
      <c r="G148" s="7">
        <f t="shared" si="5"/>
        <v>-18343.259999999998</v>
      </c>
      <c r="H148" s="1">
        <v>78.75</v>
      </c>
      <c r="I148" s="7">
        <v>10261.83</v>
      </c>
      <c r="J148" s="14">
        <f t="shared" si="4"/>
        <v>-10261.83</v>
      </c>
      <c r="K148" t="s">
        <v>477</v>
      </c>
      <c r="L148" t="s">
        <v>482</v>
      </c>
      <c r="M148" t="s">
        <v>493</v>
      </c>
    </row>
    <row r="149" spans="1:13">
      <c r="A149" t="s">
        <v>309</v>
      </c>
      <c r="B149" t="s">
        <v>310</v>
      </c>
      <c r="C149" t="s">
        <v>10</v>
      </c>
      <c r="D149" t="s">
        <v>212</v>
      </c>
      <c r="E149" t="s">
        <v>15</v>
      </c>
      <c r="F149" s="7">
        <v>2685.49</v>
      </c>
      <c r="G149" s="7">
        <f t="shared" si="5"/>
        <v>-2685.49</v>
      </c>
      <c r="H149" s="1">
        <v>14.96</v>
      </c>
      <c r="I149" s="7">
        <v>2336.11</v>
      </c>
      <c r="J149" s="14">
        <f t="shared" si="4"/>
        <v>-2336.11</v>
      </c>
      <c r="K149" t="s">
        <v>479</v>
      </c>
      <c r="L149" t="s">
        <v>482</v>
      </c>
      <c r="M149" t="s">
        <v>493</v>
      </c>
    </row>
    <row r="150" spans="1:13">
      <c r="A150" s="2" t="s">
        <v>311</v>
      </c>
      <c r="B150" s="2" t="s">
        <v>312</v>
      </c>
      <c r="C150" s="2" t="s">
        <v>10</v>
      </c>
      <c r="D150" s="2" t="s">
        <v>212</v>
      </c>
      <c r="E150" s="2" t="s">
        <v>12</v>
      </c>
      <c r="F150" s="5">
        <v>104545.44</v>
      </c>
      <c r="G150" s="5">
        <f t="shared" ref="G150:G185" si="6">IF(D150="R",F150,-F150)</f>
        <v>-104545.44</v>
      </c>
      <c r="H150" s="3">
        <v>-48.92</v>
      </c>
      <c r="I150" s="5">
        <v>204662.35</v>
      </c>
      <c r="J150" s="5">
        <f t="shared" ref="J150:J185" si="7">IF(D150="R",I150,-I150)</f>
        <v>-204662.35</v>
      </c>
    </row>
    <row r="151" spans="1:13">
      <c r="A151" t="s">
        <v>313</v>
      </c>
      <c r="B151" t="s">
        <v>314</v>
      </c>
      <c r="C151" t="s">
        <v>10</v>
      </c>
      <c r="D151" t="s">
        <v>212</v>
      </c>
      <c r="E151" t="s">
        <v>15</v>
      </c>
      <c r="F151" s="7">
        <v>68676.97</v>
      </c>
      <c r="G151" s="7">
        <f t="shared" si="6"/>
        <v>-68676.97</v>
      </c>
      <c r="H151" s="1">
        <v>-53.5</v>
      </c>
      <c r="I151" s="7">
        <v>147696.88</v>
      </c>
      <c r="J151" s="14">
        <f t="shared" si="7"/>
        <v>-147696.88</v>
      </c>
      <c r="K151" t="s">
        <v>466</v>
      </c>
      <c r="L151" t="s">
        <v>435</v>
      </c>
      <c r="M151" t="s">
        <v>493</v>
      </c>
    </row>
    <row r="152" spans="1:13">
      <c r="A152" t="s">
        <v>315</v>
      </c>
      <c r="B152" t="s">
        <v>316</v>
      </c>
      <c r="C152" t="s">
        <v>10</v>
      </c>
      <c r="D152" t="s">
        <v>212</v>
      </c>
      <c r="E152" t="s">
        <v>15</v>
      </c>
      <c r="F152" s="7">
        <v>-3.57</v>
      </c>
      <c r="G152" s="7">
        <f t="shared" si="6"/>
        <v>3.57</v>
      </c>
      <c r="H152" s="1">
        <v>-99.44</v>
      </c>
      <c r="I152" s="7">
        <v>-1.79</v>
      </c>
      <c r="J152" s="14">
        <f t="shared" si="7"/>
        <v>1.79</v>
      </c>
      <c r="K152" t="s">
        <v>466</v>
      </c>
      <c r="L152" t="s">
        <v>435</v>
      </c>
      <c r="M152" t="s">
        <v>493</v>
      </c>
    </row>
    <row r="153" spans="1:13">
      <c r="A153" t="s">
        <v>317</v>
      </c>
      <c r="B153" t="s">
        <v>318</v>
      </c>
      <c r="C153" t="s">
        <v>10</v>
      </c>
      <c r="D153" t="s">
        <v>212</v>
      </c>
      <c r="E153" t="s">
        <v>15</v>
      </c>
      <c r="F153" s="7">
        <v>694.08</v>
      </c>
      <c r="G153" s="7">
        <f t="shared" si="6"/>
        <v>-694.08</v>
      </c>
      <c r="H153" s="1">
        <v>-15.03</v>
      </c>
      <c r="I153" s="7">
        <v>816.84</v>
      </c>
      <c r="J153" s="14">
        <f t="shared" si="7"/>
        <v>-816.84</v>
      </c>
      <c r="K153" t="s">
        <v>469</v>
      </c>
      <c r="L153" t="s">
        <v>435</v>
      </c>
      <c r="M153" t="s">
        <v>493</v>
      </c>
    </row>
    <row r="154" spans="1:13">
      <c r="A154" t="s">
        <v>319</v>
      </c>
      <c r="B154" t="s">
        <v>320</v>
      </c>
      <c r="C154" t="s">
        <v>10</v>
      </c>
      <c r="D154" t="s">
        <v>212</v>
      </c>
      <c r="E154" t="s">
        <v>15</v>
      </c>
      <c r="F154" s="7">
        <v>25289.13</v>
      </c>
      <c r="G154" s="7">
        <f t="shared" si="6"/>
        <v>-25289.13</v>
      </c>
      <c r="H154" s="1">
        <v>-39.61</v>
      </c>
      <c r="I154" s="7">
        <v>41874.019999999997</v>
      </c>
      <c r="J154" s="14">
        <f t="shared" si="7"/>
        <v>-41874.019999999997</v>
      </c>
      <c r="K154" t="s">
        <v>467</v>
      </c>
      <c r="L154" t="s">
        <v>435</v>
      </c>
      <c r="M154" t="s">
        <v>493</v>
      </c>
    </row>
    <row r="155" spans="1:13">
      <c r="A155" t="s">
        <v>321</v>
      </c>
      <c r="B155" t="s">
        <v>322</v>
      </c>
      <c r="C155" t="s">
        <v>10</v>
      </c>
      <c r="D155" t="s">
        <v>212</v>
      </c>
      <c r="E155" t="s">
        <v>15</v>
      </c>
      <c r="F155" s="7">
        <v>410.16</v>
      </c>
      <c r="G155" s="7">
        <f t="shared" si="6"/>
        <v>-410.16</v>
      </c>
      <c r="H155" s="1">
        <v>-28.37</v>
      </c>
      <c r="I155" s="7">
        <v>572.6</v>
      </c>
      <c r="J155" s="14">
        <f t="shared" si="7"/>
        <v>-572.6</v>
      </c>
      <c r="K155" t="s">
        <v>467</v>
      </c>
      <c r="L155" t="s">
        <v>435</v>
      </c>
      <c r="M155" t="s">
        <v>493</v>
      </c>
    </row>
    <row r="156" spans="1:13">
      <c r="A156" t="s">
        <v>323</v>
      </c>
      <c r="B156" t="s">
        <v>324</v>
      </c>
      <c r="C156" t="s">
        <v>10</v>
      </c>
      <c r="D156" t="s">
        <v>212</v>
      </c>
      <c r="E156" t="s">
        <v>15</v>
      </c>
      <c r="F156" s="7">
        <v>9478.67</v>
      </c>
      <c r="G156" s="7">
        <f t="shared" si="6"/>
        <v>-9478.67</v>
      </c>
      <c r="H156" s="1">
        <v>-30.62</v>
      </c>
      <c r="I156" s="7">
        <v>13661.36</v>
      </c>
      <c r="J156" s="14">
        <f t="shared" si="7"/>
        <v>-13661.36</v>
      </c>
      <c r="K156" t="s">
        <v>468</v>
      </c>
      <c r="L156" t="s">
        <v>435</v>
      </c>
      <c r="M156" t="s">
        <v>493</v>
      </c>
    </row>
    <row r="157" spans="1:13">
      <c r="A157" t="s">
        <v>325</v>
      </c>
      <c r="B157" t="s">
        <v>326</v>
      </c>
      <c r="C157" t="s">
        <v>10</v>
      </c>
      <c r="D157" t="s">
        <v>212</v>
      </c>
      <c r="E157" t="s">
        <v>15</v>
      </c>
      <c r="F157" s="7">
        <v>0</v>
      </c>
      <c r="G157" s="7">
        <f t="shared" si="6"/>
        <v>0</v>
      </c>
      <c r="H157" s="1">
        <v>-100</v>
      </c>
      <c r="I157" s="7">
        <v>42.44</v>
      </c>
      <c r="J157" s="14">
        <f t="shared" si="7"/>
        <v>-42.44</v>
      </c>
      <c r="K157" t="s">
        <v>469</v>
      </c>
      <c r="L157" t="s">
        <v>435</v>
      </c>
      <c r="M157" t="s">
        <v>493</v>
      </c>
    </row>
    <row r="158" spans="1:13">
      <c r="A158" s="2" t="s">
        <v>327</v>
      </c>
      <c r="B158" s="2" t="s">
        <v>328</v>
      </c>
      <c r="C158" s="2" t="s">
        <v>10</v>
      </c>
      <c r="D158" s="2" t="s">
        <v>212</v>
      </c>
      <c r="E158" s="2" t="s">
        <v>12</v>
      </c>
      <c r="F158" s="5">
        <v>9005.52</v>
      </c>
      <c r="G158" s="5">
        <f t="shared" si="6"/>
        <v>-9005.52</v>
      </c>
      <c r="H158" s="3">
        <v>-1.1100000000000001</v>
      </c>
      <c r="I158" s="5">
        <v>9107.0499999999993</v>
      </c>
      <c r="J158" s="5">
        <f t="shared" si="7"/>
        <v>-9107.0499999999993</v>
      </c>
    </row>
    <row r="159" spans="1:13">
      <c r="A159" t="s">
        <v>329</v>
      </c>
      <c r="B159" t="s">
        <v>330</v>
      </c>
      <c r="C159" t="s">
        <v>10</v>
      </c>
      <c r="D159" t="s">
        <v>212</v>
      </c>
      <c r="E159" t="s">
        <v>15</v>
      </c>
      <c r="F159" s="7">
        <v>6497.9</v>
      </c>
      <c r="G159" s="7">
        <f t="shared" si="6"/>
        <v>-6497.9</v>
      </c>
      <c r="H159" s="1">
        <v>8.23</v>
      </c>
      <c r="I159" s="7">
        <v>6004.04</v>
      </c>
      <c r="J159" s="14">
        <f t="shared" si="7"/>
        <v>-6004.04</v>
      </c>
      <c r="K159" t="s">
        <v>474</v>
      </c>
      <c r="L159" t="s">
        <v>485</v>
      </c>
      <c r="M159" t="s">
        <v>493</v>
      </c>
    </row>
    <row r="160" spans="1:13">
      <c r="A160" t="s">
        <v>331</v>
      </c>
      <c r="B160" t="s">
        <v>332</v>
      </c>
      <c r="C160" t="s">
        <v>10</v>
      </c>
      <c r="D160" t="s">
        <v>212</v>
      </c>
      <c r="E160" t="s">
        <v>15</v>
      </c>
      <c r="F160" s="7">
        <v>292.8</v>
      </c>
      <c r="G160" s="7">
        <f t="shared" si="6"/>
        <v>-292.8</v>
      </c>
      <c r="H160" s="1">
        <v>0</v>
      </c>
      <c r="I160" s="7">
        <v>292.8</v>
      </c>
      <c r="J160" s="14">
        <f t="shared" si="7"/>
        <v>-292.8</v>
      </c>
      <c r="K160" t="s">
        <v>475</v>
      </c>
      <c r="L160" t="s">
        <v>485</v>
      </c>
      <c r="M160" t="s">
        <v>493</v>
      </c>
    </row>
    <row r="161" spans="1:13">
      <c r="A161" t="s">
        <v>333</v>
      </c>
      <c r="B161" t="s">
        <v>334</v>
      </c>
      <c r="C161" t="s">
        <v>10</v>
      </c>
      <c r="D161" t="s">
        <v>212</v>
      </c>
      <c r="E161" t="s">
        <v>15</v>
      </c>
      <c r="F161" s="7">
        <v>1759.82</v>
      </c>
      <c r="G161" s="7">
        <f t="shared" si="6"/>
        <v>-1759.82</v>
      </c>
      <c r="H161" s="1">
        <v>-2.91</v>
      </c>
      <c r="I161" s="7">
        <v>1812.55</v>
      </c>
      <c r="J161" s="14">
        <f t="shared" si="7"/>
        <v>-1812.55</v>
      </c>
      <c r="K161" t="s">
        <v>475</v>
      </c>
      <c r="L161" t="s">
        <v>485</v>
      </c>
      <c r="M161" t="s">
        <v>493</v>
      </c>
    </row>
    <row r="162" spans="1:13">
      <c r="A162" t="s">
        <v>335</v>
      </c>
      <c r="B162" t="s">
        <v>336</v>
      </c>
      <c r="C162" t="s">
        <v>10</v>
      </c>
      <c r="D162" t="s">
        <v>212</v>
      </c>
      <c r="E162" t="s">
        <v>15</v>
      </c>
      <c r="F162" s="7">
        <v>0</v>
      </c>
      <c r="G162" s="7">
        <f t="shared" si="6"/>
        <v>0</v>
      </c>
      <c r="H162" s="1">
        <v>-100</v>
      </c>
      <c r="I162" s="7">
        <v>542.66</v>
      </c>
      <c r="J162" s="14">
        <f t="shared" si="7"/>
        <v>-542.66</v>
      </c>
      <c r="K162" t="s">
        <v>475</v>
      </c>
      <c r="L162" t="s">
        <v>485</v>
      </c>
      <c r="M162" t="s">
        <v>493</v>
      </c>
    </row>
    <row r="163" spans="1:13">
      <c r="A163" t="s">
        <v>337</v>
      </c>
      <c r="B163" t="s">
        <v>338</v>
      </c>
      <c r="C163" t="s">
        <v>10</v>
      </c>
      <c r="D163" t="s">
        <v>212</v>
      </c>
      <c r="E163" t="s">
        <v>15</v>
      </c>
      <c r="F163" s="7">
        <v>455</v>
      </c>
      <c r="G163" s="7">
        <f t="shared" si="6"/>
        <v>-455</v>
      </c>
      <c r="H163" s="1">
        <v>0</v>
      </c>
      <c r="I163" s="7">
        <v>455</v>
      </c>
      <c r="J163" s="14">
        <f t="shared" si="7"/>
        <v>-455</v>
      </c>
      <c r="K163" t="s">
        <v>475</v>
      </c>
      <c r="L163" t="s">
        <v>485</v>
      </c>
      <c r="M163" t="s">
        <v>493</v>
      </c>
    </row>
    <row r="164" spans="1:13">
      <c r="A164" s="2" t="s">
        <v>339</v>
      </c>
      <c r="B164" s="2" t="s">
        <v>326</v>
      </c>
      <c r="C164" s="2" t="s">
        <v>10</v>
      </c>
      <c r="D164" s="2" t="s">
        <v>212</v>
      </c>
      <c r="E164" s="2" t="s">
        <v>12</v>
      </c>
      <c r="F164" s="5">
        <v>18408.53</v>
      </c>
      <c r="G164" s="5">
        <f t="shared" si="6"/>
        <v>-18408.53</v>
      </c>
      <c r="H164" s="3">
        <v>-27.81</v>
      </c>
      <c r="I164" s="5">
        <v>25499.48</v>
      </c>
      <c r="J164" s="5">
        <f t="shared" si="7"/>
        <v>-25499.48</v>
      </c>
    </row>
    <row r="165" spans="1:13">
      <c r="A165" t="s">
        <v>340</v>
      </c>
      <c r="B165" t="s">
        <v>341</v>
      </c>
      <c r="C165" t="s">
        <v>10</v>
      </c>
      <c r="D165" t="s">
        <v>212</v>
      </c>
      <c r="E165" t="s">
        <v>15</v>
      </c>
      <c r="F165" s="7">
        <v>752</v>
      </c>
      <c r="G165" s="7">
        <f t="shared" si="6"/>
        <v>-752</v>
      </c>
      <c r="H165" s="1">
        <v>100</v>
      </c>
      <c r="I165" s="7">
        <v>0</v>
      </c>
      <c r="J165" s="14">
        <f t="shared" si="7"/>
        <v>0</v>
      </c>
      <c r="K165" t="s">
        <v>453</v>
      </c>
      <c r="L165" t="s">
        <v>482</v>
      </c>
      <c r="M165" t="s">
        <v>493</v>
      </c>
    </row>
    <row r="166" spans="1:13">
      <c r="A166" t="s">
        <v>342</v>
      </c>
      <c r="B166" t="s">
        <v>343</v>
      </c>
      <c r="C166" t="s">
        <v>10</v>
      </c>
      <c r="D166" t="s">
        <v>212</v>
      </c>
      <c r="E166" t="s">
        <v>15</v>
      </c>
      <c r="F166" s="7">
        <v>2775</v>
      </c>
      <c r="G166" s="7">
        <f t="shared" si="6"/>
        <v>-2775</v>
      </c>
      <c r="H166" s="1">
        <v>100</v>
      </c>
      <c r="I166" s="7">
        <v>0</v>
      </c>
      <c r="J166" s="14">
        <f t="shared" si="7"/>
        <v>0</v>
      </c>
      <c r="K166" t="s">
        <v>479</v>
      </c>
      <c r="L166" t="s">
        <v>482</v>
      </c>
      <c r="M166" t="s">
        <v>493</v>
      </c>
    </row>
    <row r="167" spans="1:13">
      <c r="A167" t="s">
        <v>344</v>
      </c>
      <c r="B167" t="s">
        <v>345</v>
      </c>
      <c r="C167" t="s">
        <v>10</v>
      </c>
      <c r="D167" t="s">
        <v>212</v>
      </c>
      <c r="E167" t="s">
        <v>15</v>
      </c>
      <c r="F167" s="7">
        <v>1.3</v>
      </c>
      <c r="G167" s="7">
        <f t="shared" si="6"/>
        <v>-1.3</v>
      </c>
      <c r="H167" s="1">
        <v>-93.91</v>
      </c>
      <c r="I167" s="7">
        <v>21.36</v>
      </c>
      <c r="J167" s="14">
        <f t="shared" si="7"/>
        <v>-21.36</v>
      </c>
      <c r="K167" t="s">
        <v>479</v>
      </c>
      <c r="L167" t="s">
        <v>482</v>
      </c>
      <c r="M167" t="s">
        <v>493</v>
      </c>
    </row>
    <row r="168" spans="1:13">
      <c r="A168" t="s">
        <v>346</v>
      </c>
      <c r="B168" t="s">
        <v>347</v>
      </c>
      <c r="C168" t="s">
        <v>10</v>
      </c>
      <c r="D168" t="s">
        <v>212</v>
      </c>
      <c r="E168" t="s">
        <v>15</v>
      </c>
      <c r="F168" s="7">
        <v>187.6</v>
      </c>
      <c r="G168" s="7">
        <f t="shared" si="6"/>
        <v>-187.6</v>
      </c>
      <c r="H168" s="1">
        <v>100</v>
      </c>
      <c r="I168" s="7">
        <v>0</v>
      </c>
      <c r="J168" s="14">
        <f t="shared" si="7"/>
        <v>0</v>
      </c>
      <c r="K168" t="s">
        <v>479</v>
      </c>
      <c r="L168" t="s">
        <v>484</v>
      </c>
      <c r="M168" t="s">
        <v>493</v>
      </c>
    </row>
    <row r="169" spans="1:13">
      <c r="A169" t="s">
        <v>348</v>
      </c>
      <c r="B169" t="s">
        <v>349</v>
      </c>
      <c r="C169" t="s">
        <v>10</v>
      </c>
      <c r="D169" t="s">
        <v>212</v>
      </c>
      <c r="E169" t="s">
        <v>15</v>
      </c>
      <c r="F169" s="7">
        <v>179.9</v>
      </c>
      <c r="G169" s="7">
        <f t="shared" si="6"/>
        <v>-179.9</v>
      </c>
      <c r="H169" s="1">
        <v>100</v>
      </c>
      <c r="I169" s="7">
        <v>0</v>
      </c>
      <c r="J169" s="14">
        <f t="shared" si="7"/>
        <v>0</v>
      </c>
      <c r="K169" t="s">
        <v>349</v>
      </c>
      <c r="L169" t="s">
        <v>488</v>
      </c>
      <c r="M169" t="s">
        <v>493</v>
      </c>
    </row>
    <row r="170" spans="1:13">
      <c r="A170" t="s">
        <v>350</v>
      </c>
      <c r="B170" t="s">
        <v>351</v>
      </c>
      <c r="C170" t="s">
        <v>10</v>
      </c>
      <c r="D170" t="s">
        <v>212</v>
      </c>
      <c r="E170" t="s">
        <v>15</v>
      </c>
      <c r="F170" s="7">
        <v>3600</v>
      </c>
      <c r="G170" s="7">
        <f t="shared" si="6"/>
        <v>-3600</v>
      </c>
      <c r="H170" s="1">
        <v>-82</v>
      </c>
      <c r="I170" s="7">
        <v>20000</v>
      </c>
      <c r="J170" s="14">
        <f t="shared" si="7"/>
        <v>-20000</v>
      </c>
      <c r="K170" t="s">
        <v>479</v>
      </c>
      <c r="L170" t="s">
        <v>482</v>
      </c>
      <c r="M170" t="s">
        <v>493</v>
      </c>
    </row>
    <row r="171" spans="1:13">
      <c r="A171" t="s">
        <v>352</v>
      </c>
      <c r="B171" t="s">
        <v>353</v>
      </c>
      <c r="C171" t="s">
        <v>10</v>
      </c>
      <c r="D171" t="s">
        <v>212</v>
      </c>
      <c r="E171" t="s">
        <v>15</v>
      </c>
      <c r="F171" s="7">
        <v>3354.26</v>
      </c>
      <c r="G171" s="7">
        <f t="shared" si="6"/>
        <v>-3354.26</v>
      </c>
      <c r="H171" s="1">
        <v>329.33</v>
      </c>
      <c r="I171" s="7">
        <v>781.27</v>
      </c>
      <c r="J171" s="14">
        <f t="shared" si="7"/>
        <v>-781.27</v>
      </c>
      <c r="K171" t="s">
        <v>459</v>
      </c>
      <c r="L171" t="s">
        <v>482</v>
      </c>
      <c r="M171" t="s">
        <v>493</v>
      </c>
    </row>
    <row r="172" spans="1:13">
      <c r="A172" t="s">
        <v>354</v>
      </c>
      <c r="B172" t="s">
        <v>355</v>
      </c>
      <c r="C172" t="s">
        <v>10</v>
      </c>
      <c r="D172" t="s">
        <v>212</v>
      </c>
      <c r="E172" t="s">
        <v>15</v>
      </c>
      <c r="F172" s="7">
        <v>540</v>
      </c>
      <c r="G172" s="7">
        <f t="shared" si="6"/>
        <v>-540</v>
      </c>
      <c r="H172" s="1">
        <v>100</v>
      </c>
      <c r="I172" s="7">
        <v>0</v>
      </c>
      <c r="J172" s="14">
        <f t="shared" si="7"/>
        <v>0</v>
      </c>
      <c r="K172" t="s">
        <v>479</v>
      </c>
      <c r="L172" t="s">
        <v>484</v>
      </c>
      <c r="M172" t="s">
        <v>493</v>
      </c>
    </row>
    <row r="173" spans="1:13">
      <c r="A173" t="s">
        <v>356</v>
      </c>
      <c r="B173" t="s">
        <v>357</v>
      </c>
      <c r="C173" t="s">
        <v>10</v>
      </c>
      <c r="D173" t="s">
        <v>212</v>
      </c>
      <c r="E173" t="s">
        <v>15</v>
      </c>
      <c r="F173" s="7">
        <v>3202</v>
      </c>
      <c r="G173" s="7">
        <f t="shared" si="6"/>
        <v>-3202</v>
      </c>
      <c r="H173" s="1">
        <v>0</v>
      </c>
      <c r="I173" s="7">
        <v>3202</v>
      </c>
      <c r="J173" s="14">
        <f t="shared" si="7"/>
        <v>-3202</v>
      </c>
      <c r="K173" t="s">
        <v>453</v>
      </c>
      <c r="L173" t="s">
        <v>482</v>
      </c>
      <c r="M173" t="s">
        <v>493</v>
      </c>
    </row>
    <row r="174" spans="1:13">
      <c r="A174" t="s">
        <v>358</v>
      </c>
      <c r="B174" t="s">
        <v>359</v>
      </c>
      <c r="C174" t="s">
        <v>10</v>
      </c>
      <c r="D174" t="s">
        <v>212</v>
      </c>
      <c r="E174" t="s">
        <v>15</v>
      </c>
      <c r="F174" s="7">
        <v>7.95</v>
      </c>
      <c r="G174" s="7">
        <f t="shared" si="6"/>
        <v>-7.95</v>
      </c>
      <c r="H174" s="1">
        <v>-98.48</v>
      </c>
      <c r="I174" s="7">
        <v>522.85</v>
      </c>
      <c r="J174" s="14">
        <f t="shared" si="7"/>
        <v>-522.85</v>
      </c>
      <c r="K174" t="s">
        <v>460</v>
      </c>
      <c r="L174" t="s">
        <v>487</v>
      </c>
      <c r="M174" t="s">
        <v>493</v>
      </c>
    </row>
    <row r="175" spans="1:13">
      <c r="A175" t="s">
        <v>360</v>
      </c>
      <c r="B175" t="s">
        <v>361</v>
      </c>
      <c r="C175" t="s">
        <v>10</v>
      </c>
      <c r="D175" t="s">
        <v>212</v>
      </c>
      <c r="E175" t="s">
        <v>15</v>
      </c>
      <c r="F175" s="7">
        <v>3808.52</v>
      </c>
      <c r="G175" s="7">
        <f t="shared" si="6"/>
        <v>-3808.52</v>
      </c>
      <c r="H175" s="1">
        <v>100</v>
      </c>
      <c r="I175" s="7">
        <v>0</v>
      </c>
      <c r="J175" s="14">
        <f t="shared" si="7"/>
        <v>0</v>
      </c>
      <c r="K175" t="s">
        <v>479</v>
      </c>
      <c r="L175" t="s">
        <v>484</v>
      </c>
      <c r="M175" t="s">
        <v>493</v>
      </c>
    </row>
    <row r="176" spans="1:13">
      <c r="A176" t="s">
        <v>362</v>
      </c>
      <c r="B176" t="s">
        <v>363</v>
      </c>
      <c r="C176" t="s">
        <v>10</v>
      </c>
      <c r="D176" t="s">
        <v>212</v>
      </c>
      <c r="E176" t="s">
        <v>15</v>
      </c>
      <c r="F176" s="7">
        <v>0</v>
      </c>
      <c r="G176" s="7">
        <f t="shared" si="6"/>
        <v>0</v>
      </c>
      <c r="H176" s="1">
        <v>-100</v>
      </c>
      <c r="I176" s="7">
        <v>972</v>
      </c>
      <c r="J176" s="14">
        <f t="shared" si="7"/>
        <v>-972</v>
      </c>
      <c r="K176" t="s">
        <v>453</v>
      </c>
      <c r="L176" t="s">
        <v>482</v>
      </c>
      <c r="M176" t="s">
        <v>493</v>
      </c>
    </row>
    <row r="177" spans="1:13">
      <c r="A177" s="2" t="s">
        <v>364</v>
      </c>
      <c r="B177" s="2" t="s">
        <v>365</v>
      </c>
      <c r="C177" s="2" t="s">
        <v>10</v>
      </c>
      <c r="D177" s="2" t="s">
        <v>181</v>
      </c>
      <c r="E177" s="2" t="s">
        <v>12</v>
      </c>
      <c r="F177" s="5">
        <v>0</v>
      </c>
      <c r="G177" s="5">
        <f t="shared" si="6"/>
        <v>0</v>
      </c>
      <c r="H177" s="3">
        <v>-100</v>
      </c>
      <c r="I177" s="5">
        <v>1142.9000000000001</v>
      </c>
      <c r="J177" s="5">
        <f t="shared" si="7"/>
        <v>1142.9000000000001</v>
      </c>
    </row>
    <row r="178" spans="1:13">
      <c r="A178" t="s">
        <v>366</v>
      </c>
      <c r="B178" t="s">
        <v>367</v>
      </c>
      <c r="C178" t="s">
        <v>10</v>
      </c>
      <c r="D178" t="s">
        <v>181</v>
      </c>
      <c r="E178" t="s">
        <v>15</v>
      </c>
      <c r="F178" s="7">
        <v>0</v>
      </c>
      <c r="G178" s="7">
        <f t="shared" si="6"/>
        <v>0</v>
      </c>
      <c r="H178" s="1">
        <v>-100</v>
      </c>
      <c r="I178" s="7">
        <v>1142.9000000000001</v>
      </c>
      <c r="J178" s="7">
        <f t="shared" si="7"/>
        <v>1142.9000000000001</v>
      </c>
      <c r="K178" t="s">
        <v>449</v>
      </c>
      <c r="L178" t="s">
        <v>481</v>
      </c>
      <c r="M178" t="s">
        <v>494</v>
      </c>
    </row>
    <row r="179" spans="1:13">
      <c r="A179" s="2" t="s">
        <v>368</v>
      </c>
      <c r="B179" s="2" t="s">
        <v>369</v>
      </c>
      <c r="C179" s="2" t="s">
        <v>10</v>
      </c>
      <c r="D179" s="2" t="s">
        <v>212</v>
      </c>
      <c r="E179" s="2" t="s">
        <v>12</v>
      </c>
      <c r="F179" s="5">
        <v>214.64</v>
      </c>
      <c r="G179" s="5">
        <f t="shared" si="6"/>
        <v>-214.64</v>
      </c>
      <c r="H179" s="3">
        <v>-40.98</v>
      </c>
      <c r="I179" s="5">
        <v>363.69</v>
      </c>
      <c r="J179" s="5">
        <f t="shared" si="7"/>
        <v>-363.69</v>
      </c>
    </row>
    <row r="180" spans="1:13">
      <c r="A180" t="s">
        <v>370</v>
      </c>
      <c r="B180" t="s">
        <v>371</v>
      </c>
      <c r="C180" t="s">
        <v>10</v>
      </c>
      <c r="D180" t="s">
        <v>212</v>
      </c>
      <c r="E180" t="s">
        <v>15</v>
      </c>
      <c r="F180" s="7">
        <v>182.64</v>
      </c>
      <c r="G180" s="7">
        <f t="shared" si="6"/>
        <v>-182.64</v>
      </c>
      <c r="H180" s="1">
        <v>-40.65</v>
      </c>
      <c r="I180" s="7">
        <v>307.73</v>
      </c>
      <c r="J180" s="14">
        <f t="shared" si="7"/>
        <v>-307.73</v>
      </c>
      <c r="K180" t="s">
        <v>478</v>
      </c>
      <c r="L180" t="s">
        <v>486</v>
      </c>
      <c r="M180" t="s">
        <v>493</v>
      </c>
    </row>
    <row r="181" spans="1:13">
      <c r="A181" t="s">
        <v>372</v>
      </c>
      <c r="B181" t="s">
        <v>373</v>
      </c>
      <c r="C181" t="s">
        <v>10</v>
      </c>
      <c r="D181" t="s">
        <v>212</v>
      </c>
      <c r="E181" t="s">
        <v>15</v>
      </c>
      <c r="F181" s="7">
        <v>0</v>
      </c>
      <c r="G181" s="7">
        <f t="shared" si="6"/>
        <v>0</v>
      </c>
      <c r="H181" s="1">
        <v>-100</v>
      </c>
      <c r="I181" s="7">
        <v>55.96</v>
      </c>
      <c r="J181" s="14">
        <f t="shared" si="7"/>
        <v>-55.96</v>
      </c>
      <c r="K181" t="s">
        <v>478</v>
      </c>
      <c r="L181" t="s">
        <v>486</v>
      </c>
      <c r="M181" t="s">
        <v>493</v>
      </c>
    </row>
    <row r="182" spans="1:13">
      <c r="A182" t="s">
        <v>374</v>
      </c>
      <c r="B182" t="s">
        <v>375</v>
      </c>
      <c r="C182" t="s">
        <v>10</v>
      </c>
      <c r="D182" t="s">
        <v>212</v>
      </c>
      <c r="E182" t="s">
        <v>15</v>
      </c>
      <c r="F182" s="7">
        <v>32</v>
      </c>
      <c r="G182" s="7">
        <f t="shared" si="6"/>
        <v>-32</v>
      </c>
      <c r="H182" s="1">
        <v>100</v>
      </c>
      <c r="I182" s="7">
        <v>0</v>
      </c>
      <c r="J182" s="14">
        <f t="shared" si="7"/>
        <v>0</v>
      </c>
      <c r="K182" t="s">
        <v>478</v>
      </c>
      <c r="L182" t="s">
        <v>486</v>
      </c>
      <c r="M182" t="s">
        <v>493</v>
      </c>
    </row>
    <row r="183" spans="1:13">
      <c r="A183" s="2" t="s">
        <v>376</v>
      </c>
      <c r="B183" s="2" t="s">
        <v>377</v>
      </c>
      <c r="C183" s="2" t="s">
        <v>10</v>
      </c>
      <c r="D183" s="2" t="s">
        <v>212</v>
      </c>
      <c r="E183" s="2" t="s">
        <v>12</v>
      </c>
      <c r="F183" s="5">
        <v>2352</v>
      </c>
      <c r="G183" s="5">
        <f t="shared" si="6"/>
        <v>-2352</v>
      </c>
      <c r="H183" s="3">
        <v>-72.930000000000007</v>
      </c>
      <c r="I183" s="5">
        <v>8689</v>
      </c>
      <c r="J183" s="5">
        <f t="shared" si="7"/>
        <v>-8689</v>
      </c>
    </row>
    <row r="184" spans="1:13">
      <c r="A184" t="s">
        <v>378</v>
      </c>
      <c r="B184" t="s">
        <v>67</v>
      </c>
      <c r="C184" t="s">
        <v>10</v>
      </c>
      <c r="D184" t="s">
        <v>212</v>
      </c>
      <c r="E184" t="s">
        <v>15</v>
      </c>
      <c r="F184" s="7">
        <v>843</v>
      </c>
      <c r="G184" s="7">
        <f t="shared" si="6"/>
        <v>-843</v>
      </c>
      <c r="H184" s="1">
        <v>0</v>
      </c>
      <c r="I184" s="7">
        <v>843</v>
      </c>
      <c r="J184" s="14">
        <f t="shared" si="7"/>
        <v>-843</v>
      </c>
      <c r="K184" t="s">
        <v>479</v>
      </c>
      <c r="L184" t="s">
        <v>482</v>
      </c>
      <c r="M184" t="s">
        <v>493</v>
      </c>
    </row>
    <row r="185" spans="1:13">
      <c r="A185" t="s">
        <v>379</v>
      </c>
      <c r="B185" t="s">
        <v>69</v>
      </c>
      <c r="C185" t="s">
        <v>10</v>
      </c>
      <c r="D185" t="s">
        <v>212</v>
      </c>
      <c r="E185" t="s">
        <v>15</v>
      </c>
      <c r="F185" s="7">
        <v>1509</v>
      </c>
      <c r="G185" s="7">
        <f t="shared" si="6"/>
        <v>-1509</v>
      </c>
      <c r="H185" s="1">
        <v>-80.77</v>
      </c>
      <c r="I185" s="7">
        <v>7846</v>
      </c>
      <c r="J185" s="14">
        <f t="shared" si="7"/>
        <v>-7846</v>
      </c>
      <c r="K185" t="s">
        <v>479</v>
      </c>
      <c r="L185" t="s">
        <v>482</v>
      </c>
      <c r="M185" t="s">
        <v>493</v>
      </c>
    </row>
    <row r="186" spans="1:13">
      <c r="A186" s="2" t="s">
        <v>380</v>
      </c>
      <c r="B186" s="2" t="s">
        <v>381</v>
      </c>
      <c r="C186" s="2" t="s">
        <v>10</v>
      </c>
      <c r="D186" s="2" t="s">
        <v>10</v>
      </c>
      <c r="E186" s="2" t="s">
        <v>10</v>
      </c>
      <c r="F186" s="5">
        <v>0</v>
      </c>
      <c r="G186" s="5">
        <v>0</v>
      </c>
      <c r="H186" s="3">
        <v>0</v>
      </c>
      <c r="I186" s="5">
        <v>0</v>
      </c>
      <c r="J186" s="5">
        <f t="shared" ref="J186" si="8">IF(G186="R",I186,-I186)</f>
        <v>0</v>
      </c>
    </row>
    <row r="187" spans="1:13">
      <c r="A187" s="2" t="s">
        <v>380</v>
      </c>
      <c r="B187" s="2" t="s">
        <v>382</v>
      </c>
      <c r="C187" s="2" t="s">
        <v>10</v>
      </c>
      <c r="D187" s="2" t="s">
        <v>10</v>
      </c>
      <c r="E187" s="2" t="s">
        <v>10</v>
      </c>
      <c r="F187" s="5">
        <v>2215763.86</v>
      </c>
      <c r="G187" s="5"/>
      <c r="H187" s="3">
        <v>36.44</v>
      </c>
      <c r="I187" s="5">
        <v>1624025.95</v>
      </c>
      <c r="J187" s="5"/>
    </row>
    <row r="188" spans="1:13">
      <c r="A188" s="2" t="s">
        <v>380</v>
      </c>
      <c r="B188" s="2" t="s">
        <v>383</v>
      </c>
      <c r="C188" s="2" t="s">
        <v>10</v>
      </c>
      <c r="D188" s="2" t="s">
        <v>10</v>
      </c>
      <c r="E188" s="2" t="s">
        <v>10</v>
      </c>
      <c r="F188" s="5">
        <v>2022731.55</v>
      </c>
      <c r="G188" s="5"/>
      <c r="H188" s="3">
        <v>42.36</v>
      </c>
      <c r="I188" s="5">
        <v>1420892.87</v>
      </c>
      <c r="J188" s="5"/>
    </row>
    <row r="189" spans="1:13">
      <c r="A189" s="2" t="s">
        <v>380</v>
      </c>
      <c r="B189" s="2" t="s">
        <v>384</v>
      </c>
      <c r="C189" s="2" t="s">
        <v>10</v>
      </c>
      <c r="D189" s="2" t="s">
        <v>10</v>
      </c>
      <c r="E189" t="s">
        <v>15</v>
      </c>
      <c r="F189" s="5">
        <v>193032.31</v>
      </c>
      <c r="G189" s="5">
        <f>-F189</f>
        <v>-193032.31</v>
      </c>
      <c r="H189" s="3">
        <v>-4.97</v>
      </c>
      <c r="I189" s="5">
        <v>203133.08</v>
      </c>
      <c r="J189" s="5">
        <f>-I189</f>
        <v>-203133.08</v>
      </c>
      <c r="K189" t="s">
        <v>406</v>
      </c>
      <c r="L189" t="s">
        <v>407</v>
      </c>
      <c r="M189" t="s">
        <v>405</v>
      </c>
    </row>
    <row r="190" spans="1:13">
      <c r="A190" s="2" t="s">
        <v>380</v>
      </c>
      <c r="B190" s="2" t="s">
        <v>385</v>
      </c>
      <c r="C190" s="2" t="s">
        <v>10</v>
      </c>
      <c r="D190" s="2" t="s">
        <v>10</v>
      </c>
      <c r="E190" s="2" t="s">
        <v>10</v>
      </c>
      <c r="F190" s="5">
        <v>0</v>
      </c>
      <c r="G190" s="5"/>
      <c r="H190" s="3">
        <v>0</v>
      </c>
      <c r="I190" s="5">
        <v>0</v>
      </c>
      <c r="J190" s="5"/>
    </row>
    <row r="191" spans="1:13">
      <c r="A191" s="2" t="s">
        <v>380</v>
      </c>
      <c r="B191" s="2" t="s">
        <v>180</v>
      </c>
      <c r="C191" s="2" t="s">
        <v>10</v>
      </c>
      <c r="D191" s="2" t="s">
        <v>10</v>
      </c>
      <c r="E191" s="2" t="s">
        <v>10</v>
      </c>
      <c r="F191" s="5">
        <v>1724314.23</v>
      </c>
      <c r="G191" s="5"/>
      <c r="H191" s="3">
        <v>112.9</v>
      </c>
      <c r="I191" s="5">
        <v>809910.88</v>
      </c>
      <c r="J191" s="5"/>
    </row>
    <row r="192" spans="1:13">
      <c r="A192" s="2" t="s">
        <v>380</v>
      </c>
      <c r="B192" s="2" t="s">
        <v>386</v>
      </c>
      <c r="C192" s="2" t="s">
        <v>10</v>
      </c>
      <c r="D192" s="2" t="s">
        <v>10</v>
      </c>
      <c r="E192" s="2" t="s">
        <v>10</v>
      </c>
      <c r="F192" s="5">
        <v>1531281.92</v>
      </c>
      <c r="G192" s="5"/>
      <c r="H192" s="3">
        <v>152.36000000000001</v>
      </c>
      <c r="I192" s="5">
        <v>606777.80000000005</v>
      </c>
      <c r="J192" s="5"/>
    </row>
    <row r="193" spans="1:10">
      <c r="A193" s="2" t="s">
        <v>380</v>
      </c>
      <c r="B193" s="2" t="s">
        <v>387</v>
      </c>
      <c r="C193" s="2" t="s">
        <v>10</v>
      </c>
      <c r="D193" s="2" t="s">
        <v>10</v>
      </c>
      <c r="E193" s="2" t="s">
        <v>10</v>
      </c>
      <c r="F193" s="5">
        <v>193032.31</v>
      </c>
      <c r="G193" s="5"/>
      <c r="H193" s="3">
        <v>-4.97</v>
      </c>
      <c r="I193" s="5">
        <v>203133.08</v>
      </c>
      <c r="J193" s="5"/>
    </row>
  </sheetData>
  <autoFilter ref="A1:M193" xr:uid="{2D95A904-D828-449F-B737-A8DF3B72E079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E1A1-E840-45AB-AD13-7AF747913956}">
  <dimension ref="A1:E37"/>
  <sheetViews>
    <sheetView topLeftCell="A7" workbookViewId="0">
      <selection activeCell="B32" sqref="B32"/>
    </sheetView>
  </sheetViews>
  <sheetFormatPr defaultRowHeight="15"/>
  <cols>
    <col min="1" max="1" width="41" bestFit="1" customWidth="1"/>
    <col min="2" max="3" width="26.7109375" bestFit="1" customWidth="1"/>
    <col min="5" max="5" width="11.5703125" bestFit="1" customWidth="1"/>
  </cols>
  <sheetData>
    <row r="1" spans="1:3">
      <c r="A1" s="8" t="s">
        <v>4</v>
      </c>
      <c r="B1" t="s">
        <v>15</v>
      </c>
    </row>
    <row r="3" spans="1:3">
      <c r="A3" s="8" t="s">
        <v>421</v>
      </c>
      <c r="B3" t="s">
        <v>425</v>
      </c>
      <c r="C3" t="s">
        <v>426</v>
      </c>
    </row>
    <row r="4" spans="1:3">
      <c r="A4" s="9" t="s">
        <v>404</v>
      </c>
      <c r="B4" s="10">
        <v>2388851.4699999997</v>
      </c>
      <c r="C4" s="10">
        <v>1772761.32</v>
      </c>
    </row>
    <row r="5" spans="1:3">
      <c r="A5" s="11" t="s">
        <v>399</v>
      </c>
      <c r="B5" s="10">
        <v>686114.04</v>
      </c>
      <c r="C5" s="10">
        <v>689839.40000000014</v>
      </c>
    </row>
    <row r="6" spans="1:3">
      <c r="A6" s="12" t="s">
        <v>388</v>
      </c>
      <c r="B6" s="10">
        <v>12434.350000000006</v>
      </c>
      <c r="C6" s="10">
        <v>13993.690000000002</v>
      </c>
    </row>
    <row r="7" spans="1:3">
      <c r="A7" s="12" t="s">
        <v>427</v>
      </c>
      <c r="B7" s="10">
        <v>673679.69000000006</v>
      </c>
      <c r="C7" s="10">
        <v>675845.71000000008</v>
      </c>
    </row>
    <row r="8" spans="1:3">
      <c r="A8" s="11" t="s">
        <v>400</v>
      </c>
      <c r="B8" s="10">
        <v>403827.68</v>
      </c>
      <c r="C8" s="10">
        <v>302911.63999999996</v>
      </c>
    </row>
    <row r="9" spans="1:3">
      <c r="A9" s="12" t="s">
        <v>391</v>
      </c>
      <c r="B9" s="10">
        <v>3865.5600000000004</v>
      </c>
      <c r="C9" s="13">
        <v>117666.79999999999</v>
      </c>
    </row>
    <row r="10" spans="1:3">
      <c r="A10" s="12" t="s">
        <v>393</v>
      </c>
      <c r="B10" s="10">
        <v>4956.75</v>
      </c>
      <c r="C10" s="10">
        <v>29064.43</v>
      </c>
    </row>
    <row r="11" spans="1:3">
      <c r="A11" s="12" t="s">
        <v>389</v>
      </c>
      <c r="B11" s="10">
        <v>219341.31999999998</v>
      </c>
      <c r="C11" s="10">
        <v>7320</v>
      </c>
    </row>
    <row r="12" spans="1:3">
      <c r="A12" s="12" t="s">
        <v>390</v>
      </c>
      <c r="B12" s="10">
        <v>175501.61</v>
      </c>
      <c r="C12" s="10">
        <v>148737.06</v>
      </c>
    </row>
    <row r="13" spans="1:3">
      <c r="A13" s="12" t="s">
        <v>392</v>
      </c>
      <c r="B13" s="10">
        <v>162.44</v>
      </c>
      <c r="C13" s="10">
        <v>123.35</v>
      </c>
    </row>
    <row r="14" spans="1:3">
      <c r="A14" s="11" t="s">
        <v>401</v>
      </c>
      <c r="B14" s="10">
        <v>1296454.43</v>
      </c>
      <c r="C14" s="10">
        <v>780010.28</v>
      </c>
    </row>
    <row r="15" spans="1:3">
      <c r="A15" s="12" t="s">
        <v>394</v>
      </c>
      <c r="B15" s="10">
        <v>460596.88</v>
      </c>
      <c r="C15" s="10">
        <v>458538.57</v>
      </c>
    </row>
    <row r="16" spans="1:3">
      <c r="A16" s="12" t="s">
        <v>395</v>
      </c>
      <c r="B16" s="10">
        <v>827855.58</v>
      </c>
      <c r="C16" s="10">
        <v>321408.76</v>
      </c>
    </row>
    <row r="17" spans="1:5">
      <c r="A17" s="12" t="s">
        <v>397</v>
      </c>
      <c r="B17" s="10">
        <v>6014.46</v>
      </c>
      <c r="C17" s="10">
        <v>62.95</v>
      </c>
    </row>
    <row r="18" spans="1:5">
      <c r="A18" s="12" t="s">
        <v>396</v>
      </c>
      <c r="B18" s="10">
        <v>1987.51</v>
      </c>
      <c r="C18" s="10">
        <v>0</v>
      </c>
    </row>
    <row r="19" spans="1:5">
      <c r="A19" s="11" t="s">
        <v>402</v>
      </c>
      <c r="B19" s="10">
        <v>2455.3200000000002</v>
      </c>
      <c r="C19" s="10">
        <v>0</v>
      </c>
    </row>
    <row r="20" spans="1:5">
      <c r="A20" s="12" t="s">
        <v>398</v>
      </c>
      <c r="B20" s="10">
        <v>2455.3200000000002</v>
      </c>
      <c r="C20" s="10">
        <v>0</v>
      </c>
    </row>
    <row r="21" spans="1:5">
      <c r="A21" s="9" t="s">
        <v>405</v>
      </c>
      <c r="B21" s="10">
        <v>-2388851.4699999997</v>
      </c>
      <c r="C21" s="10">
        <v>-1772761.3199999998</v>
      </c>
    </row>
    <row r="22" spans="1:5">
      <c r="A22" s="11" t="s">
        <v>407</v>
      </c>
      <c r="B22" s="10">
        <v>-1645952.33</v>
      </c>
      <c r="C22" s="10">
        <v>-1452920.02</v>
      </c>
      <c r="E22" s="6">
        <f>+GETPIVOTDATA("Somma di 2021 IMPORTO OK",$A$3,"CATEGORIA BILANCIO","E PATRIMONIO NETTO","ATT-PASS","PASSIVITA'")-GETPIVOTDATA("Somma di 2020 IMPORTO OK",$A$3,"CATEGORIA BILANCIO","E PATRIMONIO NETTO","ATT-PASS","PASSIVITA'")</f>
        <v>-193032.31000000006</v>
      </c>
    </row>
    <row r="23" spans="1:5">
      <c r="A23" s="12" t="s">
        <v>408</v>
      </c>
      <c r="B23" s="10">
        <v>-311175</v>
      </c>
      <c r="C23" s="10">
        <v>-311175</v>
      </c>
    </row>
    <row r="24" spans="1:5">
      <c r="A24" s="12" t="s">
        <v>406</v>
      </c>
      <c r="B24" s="10">
        <v>-193032.31</v>
      </c>
      <c r="C24" s="10">
        <v>-203133.08</v>
      </c>
    </row>
    <row r="25" spans="1:5">
      <c r="A25" s="12" t="s">
        <v>403</v>
      </c>
      <c r="B25" s="10">
        <v>-1141745.02</v>
      </c>
      <c r="C25" s="10">
        <v>-938611.94</v>
      </c>
    </row>
    <row r="26" spans="1:5">
      <c r="A26" s="11" t="s">
        <v>409</v>
      </c>
      <c r="B26" s="10">
        <v>-11746.44</v>
      </c>
      <c r="C26" s="10">
        <v>-131923.13</v>
      </c>
    </row>
    <row r="27" spans="1:5">
      <c r="A27" s="12" t="s">
        <v>410</v>
      </c>
      <c r="B27" s="10">
        <v>-11746.44</v>
      </c>
      <c r="C27" s="10">
        <v>-131923.13</v>
      </c>
    </row>
    <row r="28" spans="1:5">
      <c r="A28" s="11" t="s">
        <v>411</v>
      </c>
      <c r="B28" s="10">
        <v>-11419.2</v>
      </c>
      <c r="C28" s="10">
        <v>-6344</v>
      </c>
    </row>
    <row r="29" spans="1:5">
      <c r="A29" s="12" t="s">
        <v>412</v>
      </c>
      <c r="B29" s="10">
        <v>-11419.2</v>
      </c>
      <c r="C29" s="10">
        <v>-6344</v>
      </c>
    </row>
    <row r="30" spans="1:5">
      <c r="A30" s="11" t="s">
        <v>524</v>
      </c>
      <c r="B30" s="10">
        <v>-719733.5</v>
      </c>
      <c r="C30" s="10">
        <v>-181574.16999999998</v>
      </c>
    </row>
    <row r="31" spans="1:5">
      <c r="A31" s="12" t="s">
        <v>417</v>
      </c>
      <c r="B31" s="10">
        <v>0</v>
      </c>
      <c r="C31" s="10">
        <v>-4380</v>
      </c>
    </row>
    <row r="32" spans="1:5">
      <c r="A32" s="12" t="s">
        <v>414</v>
      </c>
      <c r="B32" s="10">
        <v>-14152.76</v>
      </c>
      <c r="C32" s="10">
        <v>-11367.439999999999</v>
      </c>
    </row>
    <row r="33" spans="1:3">
      <c r="A33" s="12" t="s">
        <v>415</v>
      </c>
      <c r="B33" s="10">
        <v>-2668.1299999999997</v>
      </c>
      <c r="C33" s="10">
        <v>-12749.38</v>
      </c>
    </row>
    <row r="34" spans="1:3">
      <c r="A34" s="12" t="s">
        <v>416</v>
      </c>
      <c r="B34" s="10">
        <v>-2901.1</v>
      </c>
      <c r="C34" s="10">
        <v>-21455.309999999998</v>
      </c>
    </row>
    <row r="35" spans="1:3">
      <c r="A35" s="12" t="s">
        <v>413</v>
      </c>
      <c r="B35" s="10">
        <v>0</v>
      </c>
      <c r="C35" s="10">
        <v>-37421.08</v>
      </c>
    </row>
    <row r="36" spans="1:3">
      <c r="A36" s="12" t="s">
        <v>428</v>
      </c>
      <c r="B36" s="10">
        <v>-700011.51</v>
      </c>
      <c r="C36" s="10">
        <v>-94200.960000000006</v>
      </c>
    </row>
    <row r="37" spans="1:3">
      <c r="A37" s="9" t="s">
        <v>422</v>
      </c>
      <c r="B37" s="10">
        <v>-2.3283064365386963E-10</v>
      </c>
      <c r="C37" s="10">
        <v>2.9103830456733704E-11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A8E6-1DE9-4CF8-9870-DDE058928932}">
  <dimension ref="A1:C72"/>
  <sheetViews>
    <sheetView topLeftCell="A19" workbookViewId="0">
      <selection activeCell="F14" sqref="F14"/>
    </sheetView>
  </sheetViews>
  <sheetFormatPr defaultRowHeight="15"/>
  <cols>
    <col min="1" max="1" width="58.5703125" bestFit="1" customWidth="1"/>
    <col min="2" max="3" width="26.7109375" bestFit="1" customWidth="1"/>
  </cols>
  <sheetData>
    <row r="1" spans="1:3">
      <c r="A1" s="8" t="s">
        <v>4</v>
      </c>
      <c r="B1" t="s">
        <v>15</v>
      </c>
    </row>
    <row r="3" spans="1:3">
      <c r="A3" s="8" t="s">
        <v>421</v>
      </c>
      <c r="B3" t="s">
        <v>425</v>
      </c>
      <c r="C3" t="s">
        <v>426</v>
      </c>
    </row>
    <row r="4" spans="1:3">
      <c r="A4" s="9" t="s">
        <v>494</v>
      </c>
      <c r="B4" s="10">
        <v>1724314.23</v>
      </c>
      <c r="C4" s="10">
        <v>809910.88</v>
      </c>
    </row>
    <row r="5" spans="1:3">
      <c r="A5" s="11" t="s">
        <v>436</v>
      </c>
      <c r="B5" s="10">
        <v>730920</v>
      </c>
      <c r="C5" s="10">
        <v>757165.15</v>
      </c>
    </row>
    <row r="6" spans="1:3">
      <c r="A6" s="12" t="s">
        <v>437</v>
      </c>
      <c r="B6" s="10">
        <v>720720</v>
      </c>
      <c r="C6" s="10">
        <v>755565.15</v>
      </c>
    </row>
    <row r="7" spans="1:3">
      <c r="A7" s="12" t="s">
        <v>185</v>
      </c>
      <c r="B7" s="10">
        <v>10200</v>
      </c>
      <c r="C7" s="10">
        <v>0</v>
      </c>
    </row>
    <row r="8" spans="1:3">
      <c r="A8" s="12" t="s">
        <v>438</v>
      </c>
      <c r="B8" s="10">
        <v>0</v>
      </c>
      <c r="C8" s="10">
        <v>1600</v>
      </c>
    </row>
    <row r="9" spans="1:3">
      <c r="A9" s="11" t="s">
        <v>448</v>
      </c>
      <c r="B9" s="10">
        <v>990174.55</v>
      </c>
      <c r="C9" s="10">
        <v>49636.5</v>
      </c>
    </row>
    <row r="10" spans="1:3">
      <c r="A10" s="12" t="s">
        <v>203</v>
      </c>
      <c r="B10" s="10">
        <v>98.97</v>
      </c>
      <c r="C10" s="10">
        <v>0</v>
      </c>
    </row>
    <row r="11" spans="1:3">
      <c r="A11" s="12" t="s">
        <v>189</v>
      </c>
      <c r="B11" s="10">
        <v>0</v>
      </c>
      <c r="C11" s="10">
        <v>15788</v>
      </c>
    </row>
    <row r="12" spans="1:3">
      <c r="A12" s="12" t="s">
        <v>443</v>
      </c>
      <c r="B12" s="10">
        <v>0</v>
      </c>
      <c r="C12" s="10">
        <v>26750</v>
      </c>
    </row>
    <row r="13" spans="1:3">
      <c r="A13" s="12" t="s">
        <v>447</v>
      </c>
      <c r="B13" s="10">
        <v>607315.96</v>
      </c>
      <c r="C13" s="10">
        <v>0</v>
      </c>
    </row>
    <row r="14" spans="1:3">
      <c r="A14" s="12" t="s">
        <v>446</v>
      </c>
      <c r="B14" s="10">
        <v>15568.14</v>
      </c>
      <c r="C14" s="10">
        <v>0</v>
      </c>
    </row>
    <row r="15" spans="1:3">
      <c r="A15" s="12" t="s">
        <v>441</v>
      </c>
      <c r="B15" s="10">
        <v>0</v>
      </c>
      <c r="C15" s="10">
        <v>7098.5</v>
      </c>
    </row>
    <row r="16" spans="1:3">
      <c r="A16" s="12" t="s">
        <v>445</v>
      </c>
      <c r="B16" s="10">
        <v>296824.37</v>
      </c>
      <c r="C16" s="10">
        <v>0</v>
      </c>
    </row>
    <row r="17" spans="1:3">
      <c r="A17" s="12" t="s">
        <v>444</v>
      </c>
      <c r="B17" s="10">
        <v>50737.8</v>
      </c>
      <c r="C17" s="10">
        <v>0</v>
      </c>
    </row>
    <row r="18" spans="1:3">
      <c r="A18" s="12" t="s">
        <v>452</v>
      </c>
      <c r="B18" s="10">
        <v>19629.310000000001</v>
      </c>
      <c r="C18" s="10">
        <v>0</v>
      </c>
    </row>
    <row r="19" spans="1:3">
      <c r="A19" s="11" t="s">
        <v>481</v>
      </c>
      <c r="B19" s="10">
        <v>0</v>
      </c>
      <c r="C19" s="10">
        <v>1142.9000000000001</v>
      </c>
    </row>
    <row r="20" spans="1:3">
      <c r="A20" s="12" t="s">
        <v>449</v>
      </c>
      <c r="B20" s="10">
        <v>0</v>
      </c>
      <c r="C20" s="10">
        <v>1142.9000000000001</v>
      </c>
    </row>
    <row r="21" spans="1:3">
      <c r="A21" s="11" t="s">
        <v>450</v>
      </c>
      <c r="B21" s="10">
        <v>3219.68</v>
      </c>
      <c r="C21" s="10">
        <v>1966.33</v>
      </c>
    </row>
    <row r="22" spans="1:3">
      <c r="A22" s="12" t="s">
        <v>451</v>
      </c>
      <c r="B22" s="10">
        <v>3219.68</v>
      </c>
      <c r="C22" s="10">
        <v>1966.33</v>
      </c>
    </row>
    <row r="23" spans="1:3">
      <c r="A23" s="9" t="s">
        <v>493</v>
      </c>
      <c r="B23" s="10">
        <v>-1531281.9200000002</v>
      </c>
      <c r="C23" s="10">
        <v>-606777.79999999993</v>
      </c>
    </row>
    <row r="24" spans="1:3">
      <c r="A24" s="11" t="s">
        <v>482</v>
      </c>
      <c r="B24" s="10">
        <v>-175835.97999999998</v>
      </c>
      <c r="C24" s="10">
        <v>-125411.21</v>
      </c>
    </row>
    <row r="25" spans="1:3">
      <c r="A25" s="12" t="s">
        <v>477</v>
      </c>
      <c r="B25" s="10">
        <v>-28301.919999999998</v>
      </c>
      <c r="C25" s="10">
        <v>-29937.010000000002</v>
      </c>
    </row>
    <row r="26" spans="1:3">
      <c r="A26" s="12" t="s">
        <v>479</v>
      </c>
      <c r="B26" s="10">
        <v>-24265.439999999999</v>
      </c>
      <c r="C26" s="10">
        <v>-44907.85</v>
      </c>
    </row>
    <row r="27" spans="1:3">
      <c r="A27" s="12" t="s">
        <v>459</v>
      </c>
      <c r="B27" s="10">
        <v>-3354.26</v>
      </c>
      <c r="C27" s="10">
        <v>-781.27</v>
      </c>
    </row>
    <row r="28" spans="1:3">
      <c r="A28" s="12" t="s">
        <v>465</v>
      </c>
      <c r="B28" s="10">
        <v>-82520.09</v>
      </c>
      <c r="C28" s="10">
        <v>-33301.01</v>
      </c>
    </row>
    <row r="29" spans="1:3">
      <c r="A29" s="12" t="s">
        <v>248</v>
      </c>
      <c r="B29" s="10">
        <v>-1092.24</v>
      </c>
      <c r="C29" s="10">
        <v>-145.07</v>
      </c>
    </row>
    <row r="30" spans="1:3">
      <c r="A30" s="12" t="s">
        <v>457</v>
      </c>
      <c r="B30" s="10">
        <v>-2446.1</v>
      </c>
      <c r="C30" s="10">
        <v>-943.09</v>
      </c>
    </row>
    <row r="31" spans="1:3">
      <c r="A31" s="12" t="s">
        <v>455</v>
      </c>
      <c r="B31" s="10">
        <v>-2700.76</v>
      </c>
      <c r="C31" s="10">
        <v>-1540</v>
      </c>
    </row>
    <row r="32" spans="1:3">
      <c r="A32" s="12" t="s">
        <v>453</v>
      </c>
      <c r="B32" s="10">
        <v>-28910.18</v>
      </c>
      <c r="C32" s="10">
        <v>-10564.619999999999</v>
      </c>
    </row>
    <row r="33" spans="1:3">
      <c r="A33" s="12" t="s">
        <v>456</v>
      </c>
      <c r="B33" s="10">
        <v>-80.69</v>
      </c>
      <c r="C33" s="10">
        <v>-452.92</v>
      </c>
    </row>
    <row r="34" spans="1:3">
      <c r="A34" s="12" t="s">
        <v>454</v>
      </c>
      <c r="B34" s="10">
        <v>-2164.3000000000002</v>
      </c>
      <c r="C34" s="10">
        <v>-2838.37</v>
      </c>
    </row>
    <row r="35" spans="1:3">
      <c r="A35" s="11" t="s">
        <v>435</v>
      </c>
      <c r="B35" s="10">
        <v>-110094.28</v>
      </c>
      <c r="C35" s="10">
        <v>-214302.5</v>
      </c>
    </row>
    <row r="36" spans="1:3">
      <c r="A36" s="12" t="s">
        <v>467</v>
      </c>
      <c r="B36" s="10">
        <v>-25699.29</v>
      </c>
      <c r="C36" s="10">
        <v>-42446.619999999995</v>
      </c>
    </row>
    <row r="37" spans="1:3">
      <c r="A37" s="12" t="s">
        <v>470</v>
      </c>
      <c r="B37" s="10">
        <v>-5548.84</v>
      </c>
      <c r="C37" s="10">
        <v>-9640.15</v>
      </c>
    </row>
    <row r="38" spans="1:3">
      <c r="A38" s="12" t="s">
        <v>469</v>
      </c>
      <c r="B38" s="10">
        <v>-694.08</v>
      </c>
      <c r="C38" s="10">
        <v>-859.28</v>
      </c>
    </row>
    <row r="39" spans="1:3">
      <c r="A39" s="12" t="s">
        <v>466</v>
      </c>
      <c r="B39" s="10">
        <v>-68673.399999999994</v>
      </c>
      <c r="C39" s="10">
        <v>-147695.09</v>
      </c>
    </row>
    <row r="40" spans="1:3">
      <c r="A40" s="12" t="s">
        <v>468</v>
      </c>
      <c r="B40" s="10">
        <v>-9478.67</v>
      </c>
      <c r="C40" s="10">
        <v>-13661.36</v>
      </c>
    </row>
    <row r="41" spans="1:3">
      <c r="A41" s="11" t="s">
        <v>483</v>
      </c>
      <c r="B41" s="10">
        <v>-77084.479999999996</v>
      </c>
      <c r="C41" s="10">
        <v>-95960.320000000007</v>
      </c>
    </row>
    <row r="42" spans="1:3">
      <c r="A42" s="12" t="s">
        <v>216</v>
      </c>
      <c r="B42" s="10">
        <v>-1220</v>
      </c>
      <c r="C42" s="10">
        <v>0</v>
      </c>
    </row>
    <row r="43" spans="1:3">
      <c r="A43" s="12" t="s">
        <v>471</v>
      </c>
      <c r="B43" s="10">
        <v>-75864.479999999996</v>
      </c>
      <c r="C43" s="10">
        <v>-95960.320000000007</v>
      </c>
    </row>
    <row r="44" spans="1:3">
      <c r="A44" s="11" t="s">
        <v>484</v>
      </c>
      <c r="B44" s="10">
        <v>-46353.83</v>
      </c>
      <c r="C44" s="10">
        <v>-57494.000000000007</v>
      </c>
    </row>
    <row r="45" spans="1:3">
      <c r="A45" s="12" t="s">
        <v>479</v>
      </c>
      <c r="B45" s="10">
        <v>-4536.1200000000008</v>
      </c>
      <c r="C45" s="10">
        <v>0</v>
      </c>
    </row>
    <row r="46" spans="1:3">
      <c r="A46" s="12" t="s">
        <v>465</v>
      </c>
      <c r="B46" s="10">
        <v>-15534</v>
      </c>
      <c r="C46" s="10">
        <v>0</v>
      </c>
    </row>
    <row r="47" spans="1:3">
      <c r="A47" s="12" t="s">
        <v>472</v>
      </c>
      <c r="B47" s="10">
        <v>-2613.75</v>
      </c>
      <c r="C47" s="10">
        <v>-6816.09</v>
      </c>
    </row>
    <row r="48" spans="1:3">
      <c r="A48" s="12" t="s">
        <v>220</v>
      </c>
      <c r="B48" s="10">
        <v>0</v>
      </c>
      <c r="C48" s="10">
        <v>-2970.54</v>
      </c>
    </row>
    <row r="49" spans="1:3">
      <c r="A49" s="12" t="s">
        <v>458</v>
      </c>
      <c r="B49" s="10">
        <v>0</v>
      </c>
      <c r="C49" s="10">
        <v>-41480</v>
      </c>
    </row>
    <row r="50" spans="1:3">
      <c r="A50" s="12" t="s">
        <v>473</v>
      </c>
      <c r="B50" s="10">
        <v>-23669.96</v>
      </c>
      <c r="C50" s="10">
        <v>-6227.37</v>
      </c>
    </row>
    <row r="51" spans="1:3">
      <c r="A51" s="11" t="s">
        <v>485</v>
      </c>
      <c r="B51" s="10">
        <v>-9005.52</v>
      </c>
      <c r="C51" s="10">
        <v>-9107.0499999999993</v>
      </c>
    </row>
    <row r="52" spans="1:3">
      <c r="A52" s="12" t="s">
        <v>474</v>
      </c>
      <c r="B52" s="10">
        <v>-6497.9</v>
      </c>
      <c r="C52" s="10">
        <v>-6004.04</v>
      </c>
    </row>
    <row r="53" spans="1:3">
      <c r="A53" s="12" t="s">
        <v>475</v>
      </c>
      <c r="B53" s="10">
        <v>-2507.62</v>
      </c>
      <c r="C53" s="10">
        <v>-3103.01</v>
      </c>
    </row>
    <row r="54" spans="1:3">
      <c r="A54" s="11" t="s">
        <v>486</v>
      </c>
      <c r="B54" s="10">
        <v>-13485.609999999999</v>
      </c>
      <c r="C54" s="10">
        <v>-5642.1299999999992</v>
      </c>
    </row>
    <row r="55" spans="1:3">
      <c r="A55" s="12" t="s">
        <v>476</v>
      </c>
      <c r="B55" s="10">
        <v>-10636.06</v>
      </c>
      <c r="C55" s="10">
        <v>-5278.44</v>
      </c>
    </row>
    <row r="56" spans="1:3">
      <c r="A56" s="12" t="s">
        <v>270</v>
      </c>
      <c r="B56" s="10">
        <v>-2634.91</v>
      </c>
      <c r="C56" s="10">
        <v>0</v>
      </c>
    </row>
    <row r="57" spans="1:3">
      <c r="A57" s="12" t="s">
        <v>478</v>
      </c>
      <c r="B57" s="10">
        <v>-214.64</v>
      </c>
      <c r="C57" s="10">
        <v>-363.69</v>
      </c>
    </row>
    <row r="58" spans="1:3">
      <c r="A58" s="11" t="s">
        <v>487</v>
      </c>
      <c r="B58" s="10">
        <v>-7.95</v>
      </c>
      <c r="C58" s="10">
        <v>-522.85</v>
      </c>
    </row>
    <row r="59" spans="1:3">
      <c r="A59" s="12" t="s">
        <v>460</v>
      </c>
      <c r="B59" s="10">
        <v>-7.95</v>
      </c>
      <c r="C59" s="10">
        <v>-522.85</v>
      </c>
    </row>
    <row r="60" spans="1:3">
      <c r="A60" s="11" t="s">
        <v>488</v>
      </c>
      <c r="B60" s="10">
        <v>-1099414.27</v>
      </c>
      <c r="C60" s="10">
        <v>-98337.74</v>
      </c>
    </row>
    <row r="61" spans="1:3">
      <c r="A61" s="12" t="s">
        <v>349</v>
      </c>
      <c r="B61" s="10">
        <v>-179.9</v>
      </c>
      <c r="C61" s="10">
        <v>0</v>
      </c>
    </row>
    <row r="62" spans="1:3">
      <c r="A62" s="12" t="s">
        <v>226</v>
      </c>
      <c r="B62" s="10">
        <v>-10000</v>
      </c>
      <c r="C62" s="10">
        <v>-3000</v>
      </c>
    </row>
    <row r="63" spans="1:3">
      <c r="A63" s="12" t="s">
        <v>463</v>
      </c>
      <c r="B63" s="10">
        <v>0</v>
      </c>
      <c r="C63" s="10">
        <v>-70903.710000000006</v>
      </c>
    </row>
    <row r="64" spans="1:3">
      <c r="A64" s="12" t="s">
        <v>462</v>
      </c>
      <c r="B64" s="10">
        <v>0</v>
      </c>
      <c r="C64" s="10">
        <v>-549</v>
      </c>
    </row>
    <row r="65" spans="1:3">
      <c r="A65" s="12" t="s">
        <v>461</v>
      </c>
      <c r="B65" s="10">
        <v>-7505.96</v>
      </c>
      <c r="C65" s="10">
        <v>-7068.63</v>
      </c>
    </row>
    <row r="66" spans="1:3">
      <c r="A66" s="12" t="s">
        <v>244</v>
      </c>
      <c r="B66" s="10">
        <v>-903979.71</v>
      </c>
      <c r="C66" s="10">
        <v>0</v>
      </c>
    </row>
    <row r="67" spans="1:3">
      <c r="A67" s="12" t="s">
        <v>242</v>
      </c>
      <c r="B67" s="10">
        <v>-9379.5499999999993</v>
      </c>
      <c r="C67" s="10">
        <v>-5175.04</v>
      </c>
    </row>
    <row r="68" spans="1:3">
      <c r="A68" s="12" t="s">
        <v>240</v>
      </c>
      <c r="B68" s="10">
        <v>-167710.81</v>
      </c>
      <c r="C68" s="10">
        <v>0</v>
      </c>
    </row>
    <row r="69" spans="1:3">
      <c r="A69" s="12" t="s">
        <v>464</v>
      </c>
      <c r="B69" s="10">
        <v>0</v>
      </c>
      <c r="C69" s="10">
        <v>-3438.84</v>
      </c>
    </row>
    <row r="70" spans="1:3">
      <c r="A70" s="12" t="s">
        <v>480</v>
      </c>
      <c r="B70" s="10">
        <v>-658.34</v>
      </c>
      <c r="C70" s="10">
        <v>-500</v>
      </c>
    </row>
    <row r="71" spans="1:3">
      <c r="A71" s="12" t="s">
        <v>442</v>
      </c>
      <c r="B71" s="10">
        <v>0</v>
      </c>
      <c r="C71" s="10">
        <v>-7702.52</v>
      </c>
    </row>
    <row r="72" spans="1:3">
      <c r="A72" s="9" t="s">
        <v>422</v>
      </c>
      <c r="B72" s="10">
        <v>193032.31000000026</v>
      </c>
      <c r="C72" s="10">
        <v>203133.08000000005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40C9-97B0-497C-9C67-144B23717FA1}">
  <sheetPr>
    <pageSetUpPr fitToPage="1"/>
  </sheetPr>
  <dimension ref="A1:C42"/>
  <sheetViews>
    <sheetView view="pageBreakPreview" topLeftCell="A35" zoomScale="115" zoomScaleNormal="100" zoomScaleSheetLayoutView="115" workbookViewId="0">
      <selection activeCell="I30" sqref="I30"/>
    </sheetView>
  </sheetViews>
  <sheetFormatPr defaultRowHeight="15"/>
  <cols>
    <col min="1" max="1" width="35.85546875" bestFit="1" customWidth="1"/>
    <col min="2" max="3" width="13" bestFit="1" customWidth="1"/>
  </cols>
  <sheetData>
    <row r="1" spans="1:3" ht="23.25">
      <c r="A1" s="17" t="s">
        <v>489</v>
      </c>
      <c r="B1" s="17"/>
      <c r="C1" s="17"/>
    </row>
    <row r="2" spans="1:3">
      <c r="A2" s="18" t="s">
        <v>490</v>
      </c>
      <c r="B2" s="18"/>
      <c r="C2" s="18"/>
    </row>
    <row r="3" spans="1:3">
      <c r="A3" s="18" t="s">
        <v>491</v>
      </c>
      <c r="B3" s="18"/>
      <c r="C3" s="18"/>
    </row>
    <row r="4" spans="1:3">
      <c r="A4" s="18" t="s">
        <v>492</v>
      </c>
      <c r="B4" s="18"/>
      <c r="C4" s="18"/>
    </row>
    <row r="5" spans="1:3">
      <c r="A5" s="15"/>
      <c r="B5" s="15"/>
      <c r="C5" s="15"/>
    </row>
    <row r="7" spans="1:3">
      <c r="A7" s="27" t="s">
        <v>381</v>
      </c>
      <c r="B7" s="27"/>
      <c r="C7" s="27"/>
    </row>
    <row r="8" spans="1:3">
      <c r="A8" s="16"/>
      <c r="B8" s="16"/>
      <c r="C8" s="16"/>
    </row>
    <row r="9" spans="1:3">
      <c r="B9" s="25">
        <v>2021</v>
      </c>
      <c r="C9" s="25">
        <v>2020</v>
      </c>
    </row>
    <row r="10" spans="1:3">
      <c r="A10" s="19" t="s">
        <v>404</v>
      </c>
      <c r="B10" s="20">
        <v>2388851.4699999997</v>
      </c>
      <c r="C10" s="20">
        <v>1772761.32</v>
      </c>
    </row>
    <row r="11" spans="1:3">
      <c r="A11" s="21" t="s">
        <v>507</v>
      </c>
      <c r="B11" s="22">
        <v>686114.04</v>
      </c>
      <c r="C11" s="22">
        <v>689839.40000000014</v>
      </c>
    </row>
    <row r="12" spans="1:3">
      <c r="A12" s="23" t="s">
        <v>511</v>
      </c>
      <c r="B12" s="24">
        <v>12434.350000000006</v>
      </c>
      <c r="C12" s="24">
        <v>13993.690000000002</v>
      </c>
    </row>
    <row r="13" spans="1:3">
      <c r="A13" s="23" t="s">
        <v>429</v>
      </c>
      <c r="B13" s="24">
        <v>673679.69000000006</v>
      </c>
      <c r="C13" s="24">
        <v>675845.71000000008</v>
      </c>
    </row>
    <row r="14" spans="1:3">
      <c r="A14" s="21" t="s">
        <v>508</v>
      </c>
      <c r="B14" s="22">
        <v>403827.68</v>
      </c>
      <c r="C14" s="22">
        <v>302911.63999999996</v>
      </c>
    </row>
    <row r="15" spans="1:3">
      <c r="A15" s="23" t="s">
        <v>513</v>
      </c>
      <c r="B15" s="24">
        <v>3865.5600000000004</v>
      </c>
      <c r="C15" s="24">
        <v>117666.79999999999</v>
      </c>
    </row>
    <row r="16" spans="1:3">
      <c r="A16" s="23" t="s">
        <v>512</v>
      </c>
      <c r="B16" s="24">
        <v>4956.75</v>
      </c>
      <c r="C16" s="24">
        <v>29064.43</v>
      </c>
    </row>
    <row r="17" spans="1:3">
      <c r="A17" s="23" t="s">
        <v>514</v>
      </c>
      <c r="B17" s="24">
        <v>219341.31999999998</v>
      </c>
      <c r="C17" s="24">
        <v>7320</v>
      </c>
    </row>
    <row r="18" spans="1:3">
      <c r="A18" s="23" t="s">
        <v>430</v>
      </c>
      <c r="B18" s="24">
        <v>175501.61</v>
      </c>
      <c r="C18" s="24">
        <v>148737.06</v>
      </c>
    </row>
    <row r="19" spans="1:3">
      <c r="A19" s="23" t="s">
        <v>79</v>
      </c>
      <c r="B19" s="24">
        <v>162.44</v>
      </c>
      <c r="C19" s="24">
        <v>123.35</v>
      </c>
    </row>
    <row r="20" spans="1:3">
      <c r="A20" s="21" t="s">
        <v>509</v>
      </c>
      <c r="B20" s="22">
        <v>1296454.43</v>
      </c>
      <c r="C20" s="22">
        <v>780010.28</v>
      </c>
    </row>
    <row r="21" spans="1:3">
      <c r="A21" s="23" t="s">
        <v>95</v>
      </c>
      <c r="B21" s="24">
        <v>460596.88</v>
      </c>
      <c r="C21" s="24">
        <v>458538.57</v>
      </c>
    </row>
    <row r="22" spans="1:3">
      <c r="A22" s="23" t="s">
        <v>97</v>
      </c>
      <c r="B22" s="24">
        <v>827855.58</v>
      </c>
      <c r="C22" s="24">
        <v>321408.76</v>
      </c>
    </row>
    <row r="23" spans="1:3">
      <c r="A23" s="23" t="s">
        <v>515</v>
      </c>
      <c r="B23" s="24">
        <v>6014.46</v>
      </c>
      <c r="C23" s="24">
        <v>62.95</v>
      </c>
    </row>
    <row r="24" spans="1:3">
      <c r="A24" s="23" t="s">
        <v>103</v>
      </c>
      <c r="B24" s="24">
        <v>1987.51</v>
      </c>
      <c r="C24" s="24">
        <v>0</v>
      </c>
    </row>
    <row r="25" spans="1:3">
      <c r="A25" s="21" t="s">
        <v>510</v>
      </c>
      <c r="B25" s="22">
        <v>2455.3200000000002</v>
      </c>
      <c r="C25" s="22">
        <v>0</v>
      </c>
    </row>
    <row r="26" spans="1:3">
      <c r="A26" s="23" t="s">
        <v>109</v>
      </c>
      <c r="B26" s="24">
        <v>2455.3200000000002</v>
      </c>
      <c r="C26" s="24">
        <v>0</v>
      </c>
    </row>
    <row r="27" spans="1:3">
      <c r="A27" s="19" t="s">
        <v>405</v>
      </c>
      <c r="B27" s="20">
        <v>2388851.4699999997</v>
      </c>
      <c r="C27" s="20">
        <v>1772761.3199999998</v>
      </c>
    </row>
    <row r="28" spans="1:3">
      <c r="A28" s="21" t="s">
        <v>520</v>
      </c>
      <c r="B28" s="22">
        <v>1645952.33</v>
      </c>
      <c r="C28" s="22">
        <v>1452920.02</v>
      </c>
    </row>
    <row r="29" spans="1:3">
      <c r="A29" s="23" t="s">
        <v>432</v>
      </c>
      <c r="B29" s="24">
        <v>311175</v>
      </c>
      <c r="C29" s="24">
        <v>311175</v>
      </c>
    </row>
    <row r="30" spans="1:3">
      <c r="A30" s="23" t="s">
        <v>516</v>
      </c>
      <c r="B30" s="24">
        <v>193032.31</v>
      </c>
      <c r="C30" s="24">
        <v>203133.08</v>
      </c>
    </row>
    <row r="31" spans="1:3">
      <c r="A31" s="23" t="s">
        <v>431</v>
      </c>
      <c r="B31" s="24">
        <v>1141745.02</v>
      </c>
      <c r="C31" s="24">
        <v>938611.94</v>
      </c>
    </row>
    <row r="32" spans="1:3">
      <c r="A32" s="21" t="s">
        <v>521</v>
      </c>
      <c r="B32" s="22">
        <v>11746.44</v>
      </c>
      <c r="C32" s="22">
        <v>131923.13</v>
      </c>
    </row>
    <row r="33" spans="1:3">
      <c r="A33" s="23" t="s">
        <v>433</v>
      </c>
      <c r="B33" s="24">
        <v>11746.44</v>
      </c>
      <c r="C33" s="24">
        <v>131923.13</v>
      </c>
    </row>
    <row r="34" spans="1:3">
      <c r="A34" s="21" t="s">
        <v>522</v>
      </c>
      <c r="B34" s="22">
        <v>11419.2</v>
      </c>
      <c r="C34" s="22">
        <v>6344</v>
      </c>
    </row>
    <row r="35" spans="1:3">
      <c r="A35" s="23" t="s">
        <v>122</v>
      </c>
      <c r="B35" s="24">
        <v>11419.2</v>
      </c>
      <c r="C35" s="24">
        <v>6344</v>
      </c>
    </row>
    <row r="36" spans="1:3">
      <c r="A36" s="21" t="s">
        <v>523</v>
      </c>
      <c r="B36" s="22">
        <v>719733.5</v>
      </c>
      <c r="C36" s="22">
        <v>181574.16999999998</v>
      </c>
    </row>
    <row r="37" spans="1:3">
      <c r="A37" s="23" t="s">
        <v>168</v>
      </c>
      <c r="B37" s="24">
        <v>0</v>
      </c>
      <c r="C37" s="24">
        <v>4380</v>
      </c>
    </row>
    <row r="38" spans="1:3">
      <c r="A38" s="23" t="s">
        <v>138</v>
      </c>
      <c r="B38" s="24">
        <v>14152.76</v>
      </c>
      <c r="C38" s="24">
        <v>11367.439999999999</v>
      </c>
    </row>
    <row r="39" spans="1:3">
      <c r="A39" s="23" t="s">
        <v>517</v>
      </c>
      <c r="B39" s="24">
        <v>2668.1299999999997</v>
      </c>
      <c r="C39" s="24">
        <v>12749.38</v>
      </c>
    </row>
    <row r="40" spans="1:3">
      <c r="A40" s="23" t="s">
        <v>518</v>
      </c>
      <c r="B40" s="24">
        <v>2901.1</v>
      </c>
      <c r="C40" s="24">
        <v>21455.309999999998</v>
      </c>
    </row>
    <row r="41" spans="1:3">
      <c r="A41" s="23" t="s">
        <v>519</v>
      </c>
      <c r="B41" s="24">
        <v>0</v>
      </c>
      <c r="C41" s="24">
        <v>37421.08</v>
      </c>
    </row>
    <row r="42" spans="1:3">
      <c r="A42" s="23" t="s">
        <v>434</v>
      </c>
      <c r="B42" s="24">
        <v>700011.51</v>
      </c>
      <c r="C42" s="24">
        <v>94200.960000000006</v>
      </c>
    </row>
  </sheetData>
  <mergeCells count="5">
    <mergeCell ref="A4:C4"/>
    <mergeCell ref="A7:C7"/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449E-F335-411B-AEEC-F2A4D0916938}">
  <sheetPr>
    <pageSetUpPr fitToPage="1"/>
  </sheetPr>
  <dimension ref="A1:C78"/>
  <sheetViews>
    <sheetView view="pageBreakPreview" topLeftCell="A49" zoomScaleNormal="100" zoomScaleSheetLayoutView="100" workbookViewId="0">
      <selection activeCell="I30" sqref="I30"/>
    </sheetView>
  </sheetViews>
  <sheetFormatPr defaultRowHeight="15"/>
  <cols>
    <col min="1" max="1" width="61.140625" bestFit="1" customWidth="1"/>
    <col min="2" max="2" width="16.28515625" bestFit="1" customWidth="1"/>
    <col min="3" max="3" width="14.85546875" customWidth="1"/>
  </cols>
  <sheetData>
    <row r="1" spans="1:3" ht="23.25">
      <c r="A1" s="17" t="s">
        <v>489</v>
      </c>
      <c r="B1" s="17"/>
      <c r="C1" s="17"/>
    </row>
    <row r="2" spans="1:3">
      <c r="A2" s="18" t="s">
        <v>490</v>
      </c>
      <c r="B2" s="18"/>
      <c r="C2" s="18"/>
    </row>
    <row r="3" spans="1:3">
      <c r="A3" s="18" t="s">
        <v>491</v>
      </c>
      <c r="B3" s="18"/>
      <c r="C3" s="18"/>
    </row>
    <row r="4" spans="1:3">
      <c r="A4" s="18" t="s">
        <v>492</v>
      </c>
      <c r="B4" s="18"/>
      <c r="C4" s="18"/>
    </row>
    <row r="5" spans="1:3">
      <c r="A5" s="15"/>
      <c r="B5" s="15"/>
      <c r="C5" s="15"/>
    </row>
    <row r="7" spans="1:3">
      <c r="A7" s="27" t="s">
        <v>385</v>
      </c>
      <c r="B7" s="27"/>
      <c r="C7" s="27"/>
    </row>
    <row r="9" spans="1:3">
      <c r="B9" s="25">
        <v>2021</v>
      </c>
      <c r="C9" s="25">
        <v>2020</v>
      </c>
    </row>
    <row r="10" spans="1:3">
      <c r="A10" s="19" t="s">
        <v>439</v>
      </c>
      <c r="B10" s="20">
        <v>1724314.23</v>
      </c>
      <c r="C10" s="20">
        <v>809910.88</v>
      </c>
    </row>
    <row r="11" spans="1:3">
      <c r="A11" s="21" t="s">
        <v>504</v>
      </c>
      <c r="B11" s="22">
        <v>730920</v>
      </c>
      <c r="C11" s="22">
        <v>757165.15</v>
      </c>
    </row>
    <row r="12" spans="1:3">
      <c r="A12" s="23" t="s">
        <v>437</v>
      </c>
      <c r="B12" s="24">
        <v>720720</v>
      </c>
      <c r="C12" s="24">
        <v>755565.15</v>
      </c>
    </row>
    <row r="13" spans="1:3">
      <c r="A13" s="23" t="s">
        <v>185</v>
      </c>
      <c r="B13" s="24">
        <v>10200</v>
      </c>
      <c r="C13" s="24">
        <v>0</v>
      </c>
    </row>
    <row r="14" spans="1:3">
      <c r="A14" s="23" t="s">
        <v>438</v>
      </c>
      <c r="B14" s="24">
        <v>0</v>
      </c>
      <c r="C14" s="24">
        <v>1600</v>
      </c>
    </row>
    <row r="15" spans="1:3">
      <c r="A15" s="21" t="s">
        <v>505</v>
      </c>
      <c r="B15" s="22">
        <v>990174.55</v>
      </c>
      <c r="C15" s="22">
        <v>49636.5</v>
      </c>
    </row>
    <row r="16" spans="1:3">
      <c r="A16" s="23" t="s">
        <v>203</v>
      </c>
      <c r="B16" s="24">
        <v>98.97</v>
      </c>
      <c r="C16" s="24">
        <v>0</v>
      </c>
    </row>
    <row r="17" spans="1:3">
      <c r="A17" s="23" t="s">
        <v>189</v>
      </c>
      <c r="B17" s="24">
        <v>0</v>
      </c>
      <c r="C17" s="24">
        <v>15788</v>
      </c>
    </row>
    <row r="18" spans="1:3">
      <c r="A18" s="23" t="s">
        <v>443</v>
      </c>
      <c r="B18" s="24">
        <v>0</v>
      </c>
      <c r="C18" s="24">
        <v>26750</v>
      </c>
    </row>
    <row r="19" spans="1:3">
      <c r="A19" s="23" t="s">
        <v>525</v>
      </c>
      <c r="B19" s="24">
        <v>607315.96</v>
      </c>
      <c r="C19" s="24">
        <v>0</v>
      </c>
    </row>
    <row r="20" spans="1:3">
      <c r="A20" s="23" t="s">
        <v>526</v>
      </c>
      <c r="B20" s="24">
        <v>15568.14</v>
      </c>
      <c r="C20" s="24">
        <v>0</v>
      </c>
    </row>
    <row r="21" spans="1:3">
      <c r="A21" s="23" t="s">
        <v>441</v>
      </c>
      <c r="B21" s="24">
        <v>0</v>
      </c>
      <c r="C21" s="24">
        <v>7098.5</v>
      </c>
    </row>
    <row r="22" spans="1:3">
      <c r="A22" s="23" t="s">
        <v>445</v>
      </c>
      <c r="B22" s="24">
        <v>296824.37</v>
      </c>
      <c r="C22" s="24">
        <v>0</v>
      </c>
    </row>
    <row r="23" spans="1:3">
      <c r="A23" s="23" t="s">
        <v>444</v>
      </c>
      <c r="B23" s="24">
        <v>50737.8</v>
      </c>
      <c r="C23" s="24">
        <v>0</v>
      </c>
    </row>
    <row r="24" spans="1:3">
      <c r="A24" s="23" t="s">
        <v>452</v>
      </c>
      <c r="B24" s="24">
        <v>19629.310000000001</v>
      </c>
      <c r="C24" s="24">
        <v>0</v>
      </c>
    </row>
    <row r="25" spans="1:3">
      <c r="A25" s="21" t="s">
        <v>495</v>
      </c>
      <c r="B25" s="22">
        <v>0</v>
      </c>
      <c r="C25" s="22">
        <v>1142.9000000000001</v>
      </c>
    </row>
    <row r="26" spans="1:3">
      <c r="A26" s="23" t="s">
        <v>449</v>
      </c>
      <c r="B26" s="24">
        <v>0</v>
      </c>
      <c r="C26" s="24">
        <v>1142.9000000000001</v>
      </c>
    </row>
    <row r="27" spans="1:3">
      <c r="A27" s="21" t="s">
        <v>506</v>
      </c>
      <c r="B27" s="22">
        <v>-3219.68</v>
      </c>
      <c r="C27" s="22">
        <v>-1966.33</v>
      </c>
    </row>
    <row r="28" spans="1:3">
      <c r="A28" s="23" t="s">
        <v>451</v>
      </c>
      <c r="B28" s="24">
        <v>-3219.68</v>
      </c>
      <c r="C28" s="24">
        <v>-1966.33</v>
      </c>
    </row>
    <row r="29" spans="1:3">
      <c r="A29" s="19" t="s">
        <v>440</v>
      </c>
      <c r="B29" s="20">
        <v>-1531281.9200000002</v>
      </c>
      <c r="C29" s="20">
        <v>-606777.79999999993</v>
      </c>
    </row>
    <row r="30" spans="1:3">
      <c r="A30" s="21" t="s">
        <v>500</v>
      </c>
      <c r="B30" s="22">
        <v>-175835.97999999998</v>
      </c>
      <c r="C30" s="22">
        <v>-125411.21</v>
      </c>
    </row>
    <row r="31" spans="1:3">
      <c r="A31" s="23" t="s">
        <v>477</v>
      </c>
      <c r="B31" s="24">
        <v>-28301.919999999998</v>
      </c>
      <c r="C31" s="24">
        <v>-29937.010000000002</v>
      </c>
    </row>
    <row r="32" spans="1:3">
      <c r="A32" s="23" t="s">
        <v>479</v>
      </c>
      <c r="B32" s="24">
        <v>-24265.439999999999</v>
      </c>
      <c r="C32" s="24">
        <v>-44907.85</v>
      </c>
    </row>
    <row r="33" spans="1:3">
      <c r="A33" s="23" t="s">
        <v>459</v>
      </c>
      <c r="B33" s="24">
        <v>-3354.26</v>
      </c>
      <c r="C33" s="24">
        <v>-781.27</v>
      </c>
    </row>
    <row r="34" spans="1:3">
      <c r="A34" s="23" t="s">
        <v>465</v>
      </c>
      <c r="B34" s="24">
        <v>-82520.09</v>
      </c>
      <c r="C34" s="24">
        <v>-33301.01</v>
      </c>
    </row>
    <row r="35" spans="1:3">
      <c r="A35" s="23" t="s">
        <v>248</v>
      </c>
      <c r="B35" s="24">
        <v>-1092.24</v>
      </c>
      <c r="C35" s="24">
        <v>-145.07</v>
      </c>
    </row>
    <row r="36" spans="1:3">
      <c r="A36" s="23" t="s">
        <v>457</v>
      </c>
      <c r="B36" s="24">
        <v>-2446.1</v>
      </c>
      <c r="C36" s="24">
        <v>-943.09</v>
      </c>
    </row>
    <row r="37" spans="1:3">
      <c r="A37" s="23" t="s">
        <v>455</v>
      </c>
      <c r="B37" s="24">
        <v>-2700.76</v>
      </c>
      <c r="C37" s="24">
        <v>-1540</v>
      </c>
    </row>
    <row r="38" spans="1:3">
      <c r="A38" s="23" t="s">
        <v>453</v>
      </c>
      <c r="B38" s="24">
        <v>-28910.18</v>
      </c>
      <c r="C38" s="24">
        <v>-10564.619999999999</v>
      </c>
    </row>
    <row r="39" spans="1:3">
      <c r="A39" s="23" t="s">
        <v>456</v>
      </c>
      <c r="B39" s="24">
        <v>-80.69</v>
      </c>
      <c r="C39" s="24">
        <v>-452.92</v>
      </c>
    </row>
    <row r="40" spans="1:3">
      <c r="A40" s="23" t="s">
        <v>454</v>
      </c>
      <c r="B40" s="24">
        <v>-2164.3000000000002</v>
      </c>
      <c r="C40" s="24">
        <v>-2838.37</v>
      </c>
    </row>
    <row r="41" spans="1:3">
      <c r="A41" s="21" t="s">
        <v>501</v>
      </c>
      <c r="B41" s="22">
        <v>-110094.28</v>
      </c>
      <c r="C41" s="22">
        <v>-214302.5</v>
      </c>
    </row>
    <row r="42" spans="1:3">
      <c r="A42" s="23" t="s">
        <v>467</v>
      </c>
      <c r="B42" s="24">
        <v>-25699.29</v>
      </c>
      <c r="C42" s="24">
        <v>-42446.619999999995</v>
      </c>
    </row>
    <row r="43" spans="1:3">
      <c r="A43" s="23" t="s">
        <v>470</v>
      </c>
      <c r="B43" s="24">
        <v>5548.84</v>
      </c>
      <c r="C43" s="24">
        <v>9640.15</v>
      </c>
    </row>
    <row r="44" spans="1:3">
      <c r="A44" s="23" t="s">
        <v>469</v>
      </c>
      <c r="B44" s="24">
        <v>694.08</v>
      </c>
      <c r="C44" s="24">
        <v>859.28</v>
      </c>
    </row>
    <row r="45" spans="1:3">
      <c r="A45" s="23" t="s">
        <v>466</v>
      </c>
      <c r="B45" s="24">
        <v>68673.399999999994</v>
      </c>
      <c r="C45" s="24">
        <v>147695.09</v>
      </c>
    </row>
    <row r="46" spans="1:3">
      <c r="A46" s="23" t="s">
        <v>468</v>
      </c>
      <c r="B46" s="24">
        <v>9478.67</v>
      </c>
      <c r="C46" s="24">
        <v>13661.36</v>
      </c>
    </row>
    <row r="47" spans="1:3">
      <c r="A47" s="21" t="s">
        <v>496</v>
      </c>
      <c r="B47" s="22">
        <v>77084.479999999996</v>
      </c>
      <c r="C47" s="22">
        <v>95960.320000000007</v>
      </c>
    </row>
    <row r="48" spans="1:3">
      <c r="A48" s="23" t="s">
        <v>216</v>
      </c>
      <c r="B48" s="24">
        <v>1220</v>
      </c>
      <c r="C48" s="24">
        <v>0</v>
      </c>
    </row>
    <row r="49" spans="1:3">
      <c r="A49" s="23" t="s">
        <v>471</v>
      </c>
      <c r="B49" s="24">
        <v>75864.479999999996</v>
      </c>
      <c r="C49" s="24">
        <v>95960.320000000007</v>
      </c>
    </row>
    <row r="50" spans="1:3">
      <c r="A50" s="21" t="s">
        <v>497</v>
      </c>
      <c r="B50" s="22">
        <v>46353.83</v>
      </c>
      <c r="C50" s="22">
        <v>57494.000000000007</v>
      </c>
    </row>
    <row r="51" spans="1:3">
      <c r="A51" s="23" t="s">
        <v>479</v>
      </c>
      <c r="B51" s="24">
        <v>4536.1200000000008</v>
      </c>
      <c r="C51" s="24">
        <v>0</v>
      </c>
    </row>
    <row r="52" spans="1:3">
      <c r="A52" s="23" t="s">
        <v>465</v>
      </c>
      <c r="B52" s="24">
        <v>15534</v>
      </c>
      <c r="C52" s="24">
        <v>0</v>
      </c>
    </row>
    <row r="53" spans="1:3">
      <c r="A53" s="23" t="s">
        <v>472</v>
      </c>
      <c r="B53" s="24">
        <v>2613.75</v>
      </c>
      <c r="C53" s="24">
        <v>6816.09</v>
      </c>
    </row>
    <row r="54" spans="1:3">
      <c r="A54" s="23" t="s">
        <v>220</v>
      </c>
      <c r="B54" s="24">
        <v>0</v>
      </c>
      <c r="C54" s="24">
        <v>2970.54</v>
      </c>
    </row>
    <row r="55" spans="1:3">
      <c r="A55" s="23" t="s">
        <v>458</v>
      </c>
      <c r="B55" s="24">
        <v>0</v>
      </c>
      <c r="C55" s="24">
        <v>41480</v>
      </c>
    </row>
    <row r="56" spans="1:3">
      <c r="A56" s="23" t="s">
        <v>473</v>
      </c>
      <c r="B56" s="24">
        <v>23669.96</v>
      </c>
      <c r="C56" s="24">
        <v>6227.37</v>
      </c>
    </row>
    <row r="57" spans="1:3">
      <c r="A57" s="21" t="s">
        <v>502</v>
      </c>
      <c r="B57" s="22">
        <v>9005.52</v>
      </c>
      <c r="C57" s="22">
        <v>9107.0499999999993</v>
      </c>
    </row>
    <row r="58" spans="1:3">
      <c r="A58" s="23" t="s">
        <v>474</v>
      </c>
      <c r="B58" s="24">
        <v>6497.9</v>
      </c>
      <c r="C58" s="24">
        <v>6004.04</v>
      </c>
    </row>
    <row r="59" spans="1:3">
      <c r="A59" s="23" t="s">
        <v>475</v>
      </c>
      <c r="B59" s="24">
        <v>2507.62</v>
      </c>
      <c r="C59" s="24">
        <v>3103.01</v>
      </c>
    </row>
    <row r="60" spans="1:3">
      <c r="A60" s="21" t="s">
        <v>503</v>
      </c>
      <c r="B60" s="22">
        <v>13485.609999999999</v>
      </c>
      <c r="C60" s="22">
        <v>5642.1299999999992</v>
      </c>
    </row>
    <row r="61" spans="1:3">
      <c r="A61" s="23" t="s">
        <v>476</v>
      </c>
      <c r="B61" s="24">
        <v>10636.06</v>
      </c>
      <c r="C61" s="24">
        <v>5278.44</v>
      </c>
    </row>
    <row r="62" spans="1:3">
      <c r="A62" s="23" t="s">
        <v>270</v>
      </c>
      <c r="B62" s="24">
        <v>2634.91</v>
      </c>
      <c r="C62" s="24">
        <v>0</v>
      </c>
    </row>
    <row r="63" spans="1:3">
      <c r="A63" s="23" t="s">
        <v>478</v>
      </c>
      <c r="B63" s="24">
        <v>214.64</v>
      </c>
      <c r="C63" s="24">
        <v>363.69</v>
      </c>
    </row>
    <row r="64" spans="1:3">
      <c r="A64" s="21" t="s">
        <v>498</v>
      </c>
      <c r="B64" s="22">
        <v>7.95</v>
      </c>
      <c r="C64" s="22">
        <v>522.85</v>
      </c>
    </row>
    <row r="65" spans="1:3">
      <c r="A65" s="23" t="s">
        <v>460</v>
      </c>
      <c r="B65" s="24">
        <v>7.95</v>
      </c>
      <c r="C65" s="24">
        <v>522.85</v>
      </c>
    </row>
    <row r="66" spans="1:3">
      <c r="A66" s="21" t="s">
        <v>499</v>
      </c>
      <c r="B66" s="22">
        <v>1099414.27</v>
      </c>
      <c r="C66" s="22">
        <v>98337.74</v>
      </c>
    </row>
    <row r="67" spans="1:3">
      <c r="A67" s="23" t="s">
        <v>349</v>
      </c>
      <c r="B67" s="24">
        <v>179.9</v>
      </c>
      <c r="C67" s="24">
        <v>0</v>
      </c>
    </row>
    <row r="68" spans="1:3">
      <c r="A68" s="23" t="s">
        <v>226</v>
      </c>
      <c r="B68" s="24">
        <v>10000</v>
      </c>
      <c r="C68" s="24">
        <v>3000</v>
      </c>
    </row>
    <row r="69" spans="1:3">
      <c r="A69" s="23" t="s">
        <v>463</v>
      </c>
      <c r="B69" s="24">
        <v>0</v>
      </c>
      <c r="C69" s="24">
        <v>70903.710000000006</v>
      </c>
    </row>
    <row r="70" spans="1:3">
      <c r="A70" s="23" t="s">
        <v>462</v>
      </c>
      <c r="B70" s="24">
        <v>0</v>
      </c>
      <c r="C70" s="24">
        <v>549</v>
      </c>
    </row>
    <row r="71" spans="1:3">
      <c r="A71" s="23" t="s">
        <v>461</v>
      </c>
      <c r="B71" s="24">
        <v>7505.96</v>
      </c>
      <c r="C71" s="24">
        <v>7068.63</v>
      </c>
    </row>
    <row r="72" spans="1:3">
      <c r="A72" s="23" t="s">
        <v>244</v>
      </c>
      <c r="B72" s="24">
        <v>903979.71</v>
      </c>
      <c r="C72" s="24">
        <v>0</v>
      </c>
    </row>
    <row r="73" spans="1:3">
      <c r="A73" s="23" t="s">
        <v>242</v>
      </c>
      <c r="B73" s="24">
        <v>9379.5499999999993</v>
      </c>
      <c r="C73" s="24">
        <v>5175.04</v>
      </c>
    </row>
    <row r="74" spans="1:3">
      <c r="A74" s="23" t="s">
        <v>240</v>
      </c>
      <c r="B74" s="24">
        <v>167710.81</v>
      </c>
      <c r="C74" s="24">
        <v>0</v>
      </c>
    </row>
    <row r="75" spans="1:3">
      <c r="A75" s="23" t="s">
        <v>464</v>
      </c>
      <c r="B75" s="24">
        <v>0</v>
      </c>
      <c r="C75" s="24">
        <v>3438.84</v>
      </c>
    </row>
    <row r="76" spans="1:3">
      <c r="A76" s="23" t="s">
        <v>480</v>
      </c>
      <c r="B76" s="24">
        <v>658.34</v>
      </c>
      <c r="C76" s="24">
        <v>500</v>
      </c>
    </row>
    <row r="77" spans="1:3">
      <c r="A77" s="23" t="s">
        <v>442</v>
      </c>
      <c r="B77" s="24">
        <v>0</v>
      </c>
      <c r="C77" s="24">
        <v>7702.52</v>
      </c>
    </row>
    <row r="78" spans="1:3">
      <c r="A78" s="26" t="s">
        <v>516</v>
      </c>
      <c r="B78" s="22">
        <v>193032.31000000026</v>
      </c>
      <c r="C78" s="22">
        <v>203133.08000000005</v>
      </c>
    </row>
  </sheetData>
  <mergeCells count="5"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BA524F84039E459B842E6AA7B4D19E" ma:contentTypeVersion="18" ma:contentTypeDescription="Creare un nuovo documento." ma:contentTypeScope="" ma:versionID="8b0da43c26244dfecc6c791bb08a2ae3">
  <xsd:schema xmlns:xsd="http://www.w3.org/2001/XMLSchema" xmlns:xs="http://www.w3.org/2001/XMLSchema" xmlns:p="http://schemas.microsoft.com/office/2006/metadata/properties" xmlns:ns2="c83074da-7109-43c1-a329-8352dbf97b3b" xmlns:ns3="87767b00-4f76-4008-9a3f-931cb73f779a" targetNamespace="http://schemas.microsoft.com/office/2006/metadata/properties" ma:root="true" ma:fieldsID="489b09ca6ab2b7e18337cb4e910e94af" ns2:_="" ns3:_="">
    <xsd:import namespace="c83074da-7109-43c1-a329-8352dbf97b3b"/>
    <xsd:import namespace="87767b00-4f76-4008-9a3f-931cb73f7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074da-7109-43c1-a329-8352dbf97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b5a24c9-9de9-4321-bf2c-9ee40a98d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67b00-4f76-4008-9a3f-931cb73f7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270d77-1b9c-4177-8b79-142c7242bbbb}" ma:internalName="TaxCatchAll" ma:showField="CatchAllData" ma:web="87767b00-4f76-4008-9a3f-931cb73f77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67b00-4f76-4008-9a3f-931cb73f779a" xsi:nil="true"/>
    <lcf76f155ced4ddcb4097134ff3c332f xmlns="c83074da-7109-43c1-a329-8352dbf97b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17058D-928A-4A55-BCF7-5B9DF269ED39}"/>
</file>

<file path=customXml/itemProps2.xml><?xml version="1.0" encoding="utf-8"?>
<ds:datastoreItem xmlns:ds="http://schemas.openxmlformats.org/officeDocument/2006/customXml" ds:itemID="{8A845FB4-FA0E-45E6-85A8-390B5A48AD6F}"/>
</file>

<file path=customXml/itemProps3.xml><?xml version="1.0" encoding="utf-8"?>
<ds:datastoreItem xmlns:ds="http://schemas.openxmlformats.org/officeDocument/2006/customXml" ds:itemID="{DA3137FE-9613-4408-A8E3-E8F7E778B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situazione contabile 2021</vt:lpstr>
      <vt:lpstr>stato patrimoniale 2021</vt:lpstr>
      <vt:lpstr>conto economico 2021</vt:lpstr>
      <vt:lpstr>sp pdf</vt:lpstr>
      <vt:lpstr>ce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Commercialista</dc:creator>
  <cp:lastModifiedBy>Alessandro Sechi</cp:lastModifiedBy>
  <cp:lastPrinted>2022-07-15T15:54:27Z</cp:lastPrinted>
  <dcterms:created xsi:type="dcterms:W3CDTF">2022-07-15T09:02:47Z</dcterms:created>
  <dcterms:modified xsi:type="dcterms:W3CDTF">2022-07-15T15:58:12Z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0x0101001ABA524F84039E459B842E6AA7B4D19E</vt:lpwstr>
  </property>
  <property fmtid="{D5CDD505-2E9C-101B-9397-08002B2CF9AE}" pid="3" name="Order">
    <vt:r8>1180800</vt:r8>
  </property>
</Properties>
</file>